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1.xml" ContentType="application/vnd.openxmlformats-officedocument.drawing+xml"/>
  <Override PartName="/xl/tables/table1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oe's Laptop\Documents\Temple Emanuel Sinai - Cuker\Finance\Event budget documents\Templates\"/>
    </mc:Choice>
  </mc:AlternateContent>
  <bookViews>
    <workbookView xWindow="0" yWindow="0" windowWidth="28800" windowHeight="12036"/>
  </bookViews>
  <sheets>
    <sheet name="Start" sheetId="5" r:id="rId1"/>
    <sheet name="Expenses" sheetId="1" r:id="rId2"/>
    <sheet name="Income" sheetId="2" r:id="rId3"/>
    <sheet name="Profit - Loss Summary" sheetId="3" r:id="rId4"/>
    <sheet name="Notes" sheetId="6" r:id="rId5"/>
  </sheets>
  <calcPr calcId="152511"/>
</workbook>
</file>

<file path=xl/calcChain.xml><?xml version="1.0" encoding="utf-8"?>
<calcChain xmlns="http://schemas.openxmlformats.org/spreadsheetml/2006/main">
  <c r="F7" i="2" l="1"/>
  <c r="F8" i="2"/>
  <c r="F9" i="2"/>
  <c r="H24" i="1" l="1"/>
  <c r="H19" i="1"/>
  <c r="H11" i="1"/>
  <c r="D32" i="1"/>
  <c r="D25" i="1"/>
  <c r="D11" i="1"/>
  <c r="C32" i="1" l="1"/>
  <c r="G24" i="1"/>
  <c r="C25" i="1"/>
  <c r="G19" i="1"/>
  <c r="C19" i="1"/>
  <c r="D19" i="1"/>
  <c r="G11" i="1"/>
  <c r="C11" i="1"/>
  <c r="H4" i="1" l="1"/>
  <c r="D6" i="3" s="1"/>
  <c r="G4" i="1"/>
  <c r="C6" i="3" s="1"/>
  <c r="F13" i="2"/>
  <c r="F14" i="2"/>
  <c r="F15" i="2"/>
  <c r="G7" i="2"/>
  <c r="G8" i="2"/>
  <c r="G9" i="2"/>
  <c r="G13" i="2"/>
  <c r="G14" i="2"/>
  <c r="G15" i="2"/>
  <c r="G29" i="2" l="1"/>
  <c r="F22" i="2"/>
  <c r="F29" i="2"/>
  <c r="G22" i="2"/>
  <c r="G16" i="2"/>
  <c r="F16" i="2"/>
  <c r="G10" i="2"/>
  <c r="G4" i="2" l="1"/>
  <c r="D5" i="3" s="1"/>
  <c r="D8" i="3" l="1"/>
  <c r="F10" i="2"/>
  <c r="F4" i="2" s="1"/>
  <c r="C5" i="3" s="1"/>
  <c r="C8" i="3" s="1"/>
</calcChain>
</file>

<file path=xl/sharedStrings.xml><?xml version="1.0" encoding="utf-8"?>
<sst xmlns="http://schemas.openxmlformats.org/spreadsheetml/2006/main" count="145" uniqueCount="102">
  <si>
    <t>Estimated</t>
  </si>
  <si>
    <t>Actual</t>
  </si>
  <si>
    <t>Food</t>
  </si>
  <si>
    <t>Drinks</t>
  </si>
  <si>
    <t>Linens</t>
  </si>
  <si>
    <t>Staff and gratuities</t>
  </si>
  <si>
    <t>Site</t>
  </si>
  <si>
    <t>Decorations</t>
  </si>
  <si>
    <t>Flowers</t>
  </si>
  <si>
    <t>Candles</t>
  </si>
  <si>
    <t>Lighting</t>
  </si>
  <si>
    <t>Balloons</t>
  </si>
  <si>
    <t>Paper supplies</t>
  </si>
  <si>
    <t>Speakers</t>
  </si>
  <si>
    <t>Travel</t>
  </si>
  <si>
    <t>Hotel</t>
  </si>
  <si>
    <t>Program</t>
  </si>
  <si>
    <t>Publicity</t>
  </si>
  <si>
    <t>Graphics work</t>
  </si>
  <si>
    <t>Photocopying/Printing</t>
  </si>
  <si>
    <t>Postage</t>
  </si>
  <si>
    <t>Prizes</t>
  </si>
  <si>
    <t>Gifts</t>
  </si>
  <si>
    <t>Miscellaneous</t>
  </si>
  <si>
    <t>Total income</t>
  </si>
  <si>
    <t>Total expenses</t>
  </si>
  <si>
    <t>Children @</t>
  </si>
  <si>
    <t>Covers @</t>
  </si>
  <si>
    <t>Half-pages @</t>
  </si>
  <si>
    <t>Quarter-pages @</t>
  </si>
  <si>
    <t>Ribbons/Plaques/Trophies</t>
  </si>
  <si>
    <t>Adults @</t>
  </si>
  <si>
    <t>Total</t>
  </si>
  <si>
    <t>Type</t>
  </si>
  <si>
    <t>Estimated No.</t>
  </si>
  <si>
    <t>Actual No.</t>
  </si>
  <si>
    <t>Estimated Income</t>
  </si>
  <si>
    <t>Actual Income</t>
  </si>
  <si>
    <t>Price</t>
  </si>
  <si>
    <t>EXPENSES</t>
  </si>
  <si>
    <t>TOTAL EXPENSES</t>
  </si>
  <si>
    <t>INCOME</t>
  </si>
  <si>
    <t xml:space="preserve">PROFIT </t>
  </si>
  <si>
    <t>Loss Summary</t>
  </si>
  <si>
    <t>Total profit              (or loss)</t>
  </si>
  <si>
    <t>ABOUT THIS TEMPLATE</t>
  </si>
  <si>
    <t>Total Expenses and Total Income are auto calculated.</t>
  </si>
  <si>
    <t>Profit &amp; Loss Summary and Chart are auto updated in Profit-Loss Summary worksheet.</t>
  </si>
  <si>
    <t>Enter Publicity Expenses in table starting in cell at right and Prizes Expenses in table starting in cell F21. Next instruction is in cell A27</t>
  </si>
  <si>
    <t>Bar chart showing Estimated Income and Expenses and Actual Income and Expenses comparison is in this cell.</t>
  </si>
  <si>
    <t>Enter Estimated and Actual expenses for each category in respective tables in this worksheet, and Event Name in cell D1 to customize the title of this and other worksheets. Subtitle of this worksheet is in cell H1. Helpful instructions on how to use this worksheet are in cells in this column. Next instruction is in cell A3.</t>
  </si>
  <si>
    <t>TOTAL INCOME</t>
  </si>
  <si>
    <t>Total Expenses label is in cell at right, Estimated label in cell G3, and Actual in H3.</t>
  </si>
  <si>
    <t>Total Estimated Expenses in cell G4 and Total Actual Expenses in H4 are auto calculated. Next instruction is in cell A6.</t>
  </si>
  <si>
    <t>Enter Site Expenses in table starting in cell at right and Refreshments Expenses in table starting in cell F6. Next instruction is in cell A13.</t>
  </si>
  <si>
    <t>Enter Decorations Expenses in table starting in cell at right and Program Expenses in table starting in cell F13. Next instruction is in cell A21.</t>
  </si>
  <si>
    <t>Enter Miscellaneous Expenses in table starting in cell at right.</t>
  </si>
  <si>
    <t>Enter Estimated and Actual incomes from each category in respective tables in this worksheet. Title of this worksheet is auto updated in cells at right. Subtitle is in cell G1. Helpful instructions on how to use this worksheet are in cells in this column. Next instruction is in cell A3.</t>
  </si>
  <si>
    <t>Total Income label is in cell at right, Estimated label in cell F3, and Actual in G3.</t>
  </si>
  <si>
    <t>Total Estimated Income is auto calculated in cell F4 and Total Actual Income in G4.</t>
  </si>
  <si>
    <t>Admissions label is in cell at right.</t>
  </si>
  <si>
    <t>Enter Estimated and Actual number of Admissions with ticket rates in table starting in cell at right. Estimated and Actual Income from Admissions is auto calculated. Next instruction is in cell A11.</t>
  </si>
  <si>
    <t>Ads in Program label is in cell at right.</t>
  </si>
  <si>
    <t>Enter Estimated and Actual number of Ads in Program and Ad rates in table starting in cell at right. Estimated and Actual Income from Ads is auto calculated. Next instruction is in cell A17.</t>
  </si>
  <si>
    <t>Exhibitors or Vendors label is in cell at right.</t>
  </si>
  <si>
    <t>Enter Estimated and Actual number of exhibitors and vendors and booth rates in table starting in cell at right. Estimated and Actual Income are auto calculated. Next instruction is in cell A23.</t>
  </si>
  <si>
    <t>Sale of items label is in cell at right.</t>
  </si>
  <si>
    <t>Enter Estimated and Actual number of items sold and item rates in table starting in cell at right. Estimated and Actual Income are auto calculated.</t>
  </si>
  <si>
    <t>Profit &amp; Loss Summary and Chart showing Total Income and Expenses are auto updated in this worksheet. Title of this worksheet is auto updated in cells at right. Subtitle is in cell G1 and G2. Helpful instructions on how to use this worksheet are in cells in this column. Next instruction is in cell A3.</t>
  </si>
  <si>
    <t>Bar chart comparing Estimated Income and Expenses and Actual Income and Expenses is in cell E3.</t>
  </si>
  <si>
    <t>Summary table starting in cell at right is auto updated. Next instruction is in cell A8.</t>
  </si>
  <si>
    <t>Total profit or loss Estimated is auto calculated in cell C8 and Total profit or loss Actual in cell D8.</t>
  </si>
  <si>
    <t xml:space="preserve"> Total</t>
  </si>
  <si>
    <t>FROM ENDOWMENT FUNDS</t>
  </si>
  <si>
    <t>Fund #1</t>
  </si>
  <si>
    <t>Fund #2</t>
  </si>
  <si>
    <t>Fund #3</t>
  </si>
  <si>
    <t>Fund name</t>
  </si>
  <si>
    <t>Security (e.g. police)</t>
  </si>
  <si>
    <t>Tent rental</t>
  </si>
  <si>
    <t>Set-up / clean-up</t>
  </si>
  <si>
    <t>Other (specify)</t>
  </si>
  <si>
    <t>Performers (musicians, etc.)</t>
  </si>
  <si>
    <t>FROM ADMISSIONS</t>
  </si>
  <si>
    <t>FROM ADS IN PROGRAM</t>
  </si>
  <si>
    <t>Donation #1</t>
  </si>
  <si>
    <t>Donation #2</t>
  </si>
  <si>
    <t>Donation #3</t>
  </si>
  <si>
    <t>Donor's Name(s)</t>
  </si>
  <si>
    <t>N/A</t>
  </si>
  <si>
    <t>Source</t>
  </si>
  <si>
    <t>N/A2</t>
  </si>
  <si>
    <t>Meal / Refreshments</t>
  </si>
  <si>
    <t>FROM ANNUAL BUDGET / INDIVIDUAL DONATIONS</t>
  </si>
  <si>
    <t>Annual budget amount</t>
  </si>
  <si>
    <t>Sound</t>
  </si>
  <si>
    <t>Printed Programs</t>
  </si>
  <si>
    <t>Family @</t>
  </si>
  <si>
    <t>After the event, fill in applicable green highlighted cells with your actuals for both expenses and income.</t>
  </si>
  <si>
    <t>Use this Event Budget workbook to track Expenses incurred and Income earned from an event.</t>
  </si>
  <si>
    <t xml:space="preserve">Before the event, fill in applicable yellow highlighted cells with your estimates for both expenses and income. </t>
  </si>
  <si>
    <r>
      <t>Other (</t>
    </r>
    <r>
      <rPr>
        <sz val="10"/>
        <color rgb="FFFF0000"/>
        <rFont val="Lucida Sans"/>
        <family val="2"/>
        <scheme val="minor"/>
      </rPr>
      <t>specify</t>
    </r>
    <r>
      <rPr>
        <sz val="10"/>
        <color theme="1"/>
        <rFont val="Lucida Sans"/>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</si>
</sst>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164" formatCode="&quot;$&quot;#,##0.00"/>
  </numFmts>
  <fonts count="32" x14ac:knownFonts="1">
    <font>
      <sz val="10"/>
      <name val="Arial"/>
    </font>
    <font>
      <sz val="8"/>
      <name val="Arial"/>
      <family val="2"/>
    </font>
    <font>
      <sz val="10"/>
      <name val="Lucida Sans"/>
      <family val="2"/>
      <scheme val="minor"/>
    </font>
    <font>
      <sz val="9"/>
      <name val="Lucida Sans"/>
      <family val="2"/>
      <scheme val="minor"/>
    </font>
    <font>
      <b/>
      <sz val="10"/>
      <name val="Century Gothic"/>
      <family val="2"/>
      <scheme val="major"/>
    </font>
    <font>
      <b/>
      <sz val="18"/>
      <color theme="0"/>
      <name val="Century Gothic"/>
      <family val="2"/>
      <scheme val="major"/>
    </font>
    <font>
      <sz val="10"/>
      <color theme="0"/>
      <name val="Century Gothic"/>
      <family val="2"/>
      <scheme val="major"/>
    </font>
    <font>
      <sz val="9"/>
      <color theme="0"/>
      <name val="Lucida Sans"/>
      <family val="2"/>
      <scheme val="minor"/>
    </font>
    <font>
      <sz val="11"/>
      <name val="Lucida Sans"/>
      <family val="2"/>
      <scheme val="minor"/>
    </font>
    <font>
      <sz val="12"/>
      <name val="Lucida Sans"/>
      <family val="2"/>
      <scheme val="minor"/>
    </font>
    <font>
      <b/>
      <sz val="12"/>
      <color theme="0"/>
      <name val="Lucida Sans"/>
      <family val="2"/>
      <scheme val="minor"/>
    </font>
    <font>
      <b/>
      <sz val="9"/>
      <color theme="1"/>
      <name val="Lucida Sans"/>
      <family val="2"/>
      <scheme val="minor"/>
    </font>
    <font>
      <sz val="9"/>
      <color theme="1"/>
      <name val="Lucida Sans"/>
      <family val="2"/>
      <scheme val="minor"/>
    </font>
    <font>
      <sz val="10"/>
      <color theme="1"/>
      <name val="Lucida Sans"/>
      <family val="2"/>
      <scheme val="minor"/>
    </font>
    <font>
      <sz val="10"/>
      <name val="Arial"/>
      <family val="2"/>
    </font>
    <font>
      <b/>
      <sz val="12"/>
      <color theme="0"/>
      <name val="Century Gothic"/>
      <family val="2"/>
      <scheme val="major"/>
    </font>
    <font>
      <b/>
      <sz val="22"/>
      <color theme="4"/>
      <name val="Century Gothic"/>
      <family val="2"/>
      <scheme val="major"/>
    </font>
    <font>
      <sz val="22"/>
      <color theme="4"/>
      <name val="Century Gothic"/>
      <family val="2"/>
      <scheme val="major"/>
    </font>
    <font>
      <b/>
      <sz val="12"/>
      <color theme="4"/>
      <name val="Lucida Sans"/>
      <family val="2"/>
      <scheme val="minor"/>
    </font>
    <font>
      <b/>
      <sz val="12"/>
      <color theme="4"/>
      <name val="Century Gothic"/>
      <family val="2"/>
      <scheme val="major"/>
    </font>
    <font>
      <b/>
      <sz val="13"/>
      <color theme="3"/>
      <name val="Lucida Sans"/>
      <family val="2"/>
      <scheme val="minor"/>
    </font>
    <font>
      <b/>
      <sz val="16"/>
      <color theme="0"/>
      <name val="Century Gothic"/>
      <family val="2"/>
      <scheme val="major"/>
    </font>
    <font>
      <sz val="11"/>
      <color theme="0"/>
      <name val="Calibri"/>
      <family val="2"/>
    </font>
    <font>
      <sz val="10"/>
      <color theme="0"/>
      <name val="Lucida Sans"/>
      <family val="2"/>
      <scheme val="minor"/>
    </font>
    <font>
      <b/>
      <sz val="12"/>
      <color theme="5" tint="-0.249977111117893"/>
      <name val="Lucida Sans"/>
      <family val="2"/>
      <scheme val="minor"/>
    </font>
    <font>
      <sz val="9"/>
      <name val="Lucida Sans"/>
      <scheme val="minor"/>
    </font>
    <font>
      <b/>
      <sz val="10"/>
      <name val="Lucida Sans"/>
      <family val="2"/>
      <scheme val="minor"/>
    </font>
    <font>
      <b/>
      <sz val="12"/>
      <name val="Lucida Sans"/>
      <family val="2"/>
      <scheme val="minor"/>
    </font>
    <font>
      <sz val="10"/>
      <color rgb="FFFF0000"/>
      <name val="Lucida Sans"/>
      <family val="2"/>
      <scheme val="minor"/>
    </font>
    <font>
      <b/>
      <sz val="12"/>
      <name val="Calibri"/>
      <family val="2"/>
    </font>
    <font>
      <sz val="12"/>
      <name val="Calibri"/>
      <family val="2"/>
    </font>
    <font>
      <sz val="12"/>
      <name val="Arial"/>
      <family val="2"/>
    </font>
  </fonts>
  <fills count="12">
    <fill>
      <patternFill patternType="none"/>
    </fill>
    <fill>
      <patternFill patternType="gray125"/>
    </fill>
    <fill>
      <patternFill patternType="solid">
        <fgColor theme="4" tint="-0.249977111117893"/>
        <bgColor indexed="22"/>
      </patternFill>
    </fill>
    <fill>
      <patternFill patternType="solid">
        <fgColor theme="0" tint="-4.9989318521683403E-2"/>
        <bgColor indexed="64"/>
      </patternFill>
    </fill>
    <fill>
      <patternFill patternType="solid">
        <fgColor theme="5"/>
        <bgColor indexed="64"/>
      </patternFill>
    </fill>
    <fill>
      <patternFill patternType="solid">
        <fgColor theme="5"/>
        <bgColor indexed="22"/>
      </patternFill>
    </fill>
    <fill>
      <patternFill patternType="solid">
        <fgColor theme="5" tint="-0.249977111117893"/>
        <bgColor indexed="22"/>
      </patternFill>
    </fill>
    <fill>
      <patternFill patternType="solid">
        <fgColor theme="0"/>
        <bgColor indexed="64"/>
      </patternFill>
    </fill>
    <fill>
      <patternFill patternType="solid">
        <fgColor theme="5" tint="-0.249977111117893"/>
        <bgColor indexed="64"/>
      </patternFill>
    </fill>
    <fill>
      <patternFill patternType="solid">
        <fgColor theme="0"/>
        <bgColor indexed="22"/>
      </patternFill>
    </fill>
    <fill>
      <patternFill patternType="solid">
        <fgColor rgb="FFFFFF00"/>
        <bgColor indexed="64"/>
      </patternFill>
    </fill>
    <fill>
      <patternFill patternType="solid">
        <fgColor rgb="FF92D050"/>
        <bgColor indexed="64"/>
      </patternFill>
    </fill>
  </fills>
  <borders count="3">
    <border>
      <left/>
      <right/>
      <top/>
      <bottom/>
      <diagonal/>
    </border>
    <border>
      <left/>
      <right/>
      <top/>
      <bottom style="thick">
        <color theme="4" tint="0.499984740745262"/>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6" fillId="3" borderId="0" applyNumberFormat="0" applyBorder="0" applyAlignment="0" applyProtection="0"/>
    <xf numFmtId="0" fontId="14" fillId="0" borderId="0"/>
    <xf numFmtId="0" fontId="20" fillId="0" borderId="1" applyNumberFormat="0" applyFill="0" applyAlignment="0" applyProtection="0"/>
  </cellStyleXfs>
  <cellXfs count="118">
    <xf numFmtId="0" fontId="0" fillId="0" borderId="0" xfId="0"/>
    <xf numFmtId="0" fontId="2" fillId="0" borderId="0" xfId="0" applyFont="1"/>
    <xf numFmtId="0" fontId="3" fillId="0" borderId="0" xfId="0" applyNumberFormat="1" applyFont="1" applyFill="1" applyBorder="1" applyAlignment="1" applyProtection="1"/>
    <xf numFmtId="0" fontId="2" fillId="0" borderId="0" xfId="0" applyFont="1" applyBorder="1"/>
    <xf numFmtId="0" fontId="3" fillId="0" borderId="0" xfId="0" applyNumberFormat="1" applyFont="1" applyFill="1" applyBorder="1" applyAlignment="1" applyProtection="1">
      <alignment horizontal="center"/>
    </xf>
    <xf numFmtId="0" fontId="9" fillId="0" borderId="0" xfId="0" applyNumberFormat="1" applyFont="1" applyFill="1" applyBorder="1" applyAlignment="1" applyProtection="1"/>
    <xf numFmtId="0" fontId="13" fillId="0" borderId="0" xfId="0" applyFont="1" applyBorder="1"/>
    <xf numFmtId="0" fontId="13" fillId="0" borderId="0" xfId="0" applyFont="1"/>
    <xf numFmtId="0" fontId="13" fillId="0" borderId="0" xfId="0" applyFont="1" applyAlignment="1">
      <alignment horizontal="left" indent="1"/>
    </xf>
    <xf numFmtId="0" fontId="13" fillId="0" borderId="0" xfId="0" applyFont="1" applyAlignment="1">
      <alignment horizontal="right" indent="1"/>
    </xf>
    <xf numFmtId="8" fontId="0" fillId="0" borderId="0" xfId="0" applyNumberFormat="1" applyFont="1" applyFill="1" applyBorder="1" applyAlignment="1" applyProtection="1">
      <alignment horizontal="right" indent="1"/>
    </xf>
    <xf numFmtId="164" fontId="0" fillId="0" borderId="0" xfId="0" applyNumberFormat="1" applyFont="1" applyFill="1" applyBorder="1" applyAlignment="1" applyProtection="1">
      <alignment horizontal="right" indent="1"/>
    </xf>
    <xf numFmtId="0" fontId="2" fillId="0" borderId="0" xfId="0" applyFont="1" applyAlignment="1">
      <alignment vertical="center"/>
    </xf>
    <xf numFmtId="0" fontId="13" fillId="0" borderId="0" xfId="0" applyFont="1" applyAlignment="1">
      <alignment vertical="center"/>
    </xf>
    <xf numFmtId="0" fontId="2" fillId="0" borderId="0" xfId="0" applyFont="1" applyAlignment="1">
      <alignment horizontal="right" indent="1"/>
    </xf>
    <xf numFmtId="8" fontId="0" fillId="0" borderId="0" xfId="0" applyNumberFormat="1" applyFont="1" applyFill="1" applyBorder="1" applyAlignment="1" applyProtection="1">
      <alignment vertical="center"/>
    </xf>
    <xf numFmtId="8" fontId="0" fillId="0" borderId="0" xfId="0" applyNumberFormat="1" applyFont="1" applyFill="1" applyBorder="1" applyAlignment="1" applyProtection="1">
      <alignment horizontal="right" vertical="center" indent="1"/>
    </xf>
    <xf numFmtId="0" fontId="2" fillId="0" borderId="0" xfId="0" applyNumberFormat="1" applyFont="1" applyFill="1" applyBorder="1" applyAlignment="1" applyProtection="1">
      <alignment horizontal="left" indent="1"/>
    </xf>
    <xf numFmtId="0" fontId="2" fillId="0" borderId="0" xfId="0" applyFont="1" applyFill="1" applyBorder="1" applyAlignment="1" applyProtection="1">
      <alignment horizontal="left" indent="1"/>
    </xf>
    <xf numFmtId="0" fontId="11" fillId="5" borderId="0" xfId="0" applyNumberFormat="1" applyFont="1" applyFill="1" applyBorder="1" applyAlignment="1" applyProtection="1">
      <alignment vertical="center"/>
    </xf>
    <xf numFmtId="8" fontId="11" fillId="5" borderId="0" xfId="0" applyNumberFormat="1" applyFont="1" applyFill="1" applyBorder="1" applyAlignment="1" applyProtection="1">
      <alignment horizontal="right" vertical="center" indent="1"/>
    </xf>
    <xf numFmtId="0" fontId="13" fillId="4" borderId="0" xfId="0" applyFont="1" applyFill="1" applyAlignment="1">
      <alignment horizontal="right" indent="1"/>
    </xf>
    <xf numFmtId="0" fontId="4" fillId="4" borderId="0" xfId="2" applyFont="1" applyFill="1" applyAlignment="1">
      <alignment horizontal="right" indent="1"/>
    </xf>
    <xf numFmtId="0" fontId="5" fillId="7" borderId="0" xfId="0" applyFont="1" applyFill="1" applyAlignment="1">
      <alignment horizontal="left" vertical="center" indent="1"/>
    </xf>
    <xf numFmtId="0" fontId="6" fillId="7" borderId="0" xfId="0" applyFont="1" applyFill="1" applyAlignment="1">
      <alignment vertical="center"/>
    </xf>
    <xf numFmtId="0" fontId="5" fillId="7" borderId="0" xfId="0" applyFont="1" applyFill="1" applyAlignment="1">
      <alignment horizontal="right" vertical="center" indent="1"/>
    </xf>
    <xf numFmtId="0" fontId="2" fillId="4" borderId="0" xfId="0" applyNumberFormat="1" applyFont="1" applyFill="1" applyBorder="1" applyAlignment="1" applyProtection="1">
      <alignment horizontal="left" vertical="center" indent="1"/>
    </xf>
    <xf numFmtId="0" fontId="0" fillId="0" borderId="0" xfId="0" applyNumberFormat="1" applyFont="1" applyFill="1" applyBorder="1" applyAlignment="1" applyProtection="1">
      <alignment horizontal="left" vertical="center" indent="1"/>
    </xf>
    <xf numFmtId="0" fontId="12" fillId="0" borderId="0" xfId="0" applyNumberFormat="1" applyFont="1" applyFill="1" applyBorder="1" applyAlignment="1" applyProtection="1">
      <alignment horizontal="left" vertical="center" indent="1"/>
    </xf>
    <xf numFmtId="0" fontId="13" fillId="0" borderId="0" xfId="0" applyFont="1" applyAlignment="1">
      <alignment horizontal="left" vertical="center" indent="1"/>
    </xf>
    <xf numFmtId="0" fontId="17" fillId="3" borderId="0" xfId="0" applyFont="1" applyFill="1" applyAlignment="1">
      <alignment vertical="center"/>
    </xf>
    <xf numFmtId="0" fontId="16" fillId="3" borderId="0" xfId="1" applyAlignment="1">
      <alignment horizontal="right" vertical="center" indent="1"/>
    </xf>
    <xf numFmtId="0" fontId="7" fillId="0" borderId="0" xfId="0" applyNumberFormat="1" applyFont="1" applyFill="1" applyBorder="1" applyAlignment="1" applyProtection="1"/>
    <xf numFmtId="0" fontId="0" fillId="0" borderId="0" xfId="0" applyNumberFormat="1" applyFont="1" applyFill="1" applyBorder="1" applyAlignment="1" applyProtection="1">
      <alignment horizontal="right" vertical="center"/>
    </xf>
    <xf numFmtId="0" fontId="0" fillId="0" borderId="0" xfId="0" applyNumberFormat="1" applyFont="1" applyFill="1" applyBorder="1" applyAlignment="1" applyProtection="1">
      <alignment horizontal="right" vertical="center" indent="1"/>
    </xf>
    <xf numFmtId="0" fontId="0" fillId="0" borderId="0" xfId="0" applyFont="1" applyFill="1" applyBorder="1" applyAlignment="1" applyProtection="1">
      <alignment horizontal="right" vertical="center" indent="1"/>
    </xf>
    <xf numFmtId="0" fontId="14" fillId="0" borderId="0" xfId="0" applyFont="1" applyFill="1" applyBorder="1" applyAlignment="1" applyProtection="1">
      <alignment horizontal="right" vertical="center" indent="1"/>
    </xf>
    <xf numFmtId="8" fontId="14" fillId="0" borderId="0" xfId="0" applyNumberFormat="1" applyFont="1" applyFill="1" applyBorder="1" applyAlignment="1" applyProtection="1">
      <alignment horizontal="right" vertical="center" indent="1"/>
    </xf>
    <xf numFmtId="0" fontId="0" fillId="0" borderId="0"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Fill="1" applyBorder="1" applyAlignment="1" applyProtection="1">
      <alignment horizontal="right" vertical="center"/>
    </xf>
    <xf numFmtId="0" fontId="19" fillId="3" borderId="0" xfId="0" applyFont="1" applyFill="1" applyAlignment="1">
      <alignment horizontal="right" vertical="top" indent="1"/>
    </xf>
    <xf numFmtId="0" fontId="16" fillId="3" borderId="0" xfId="1" applyAlignment="1">
      <alignment horizontal="right" vertical="top" indent="1"/>
    </xf>
    <xf numFmtId="0" fontId="17" fillId="3" borderId="0" xfId="0" applyFont="1" applyFill="1" applyAlignment="1"/>
    <xf numFmtId="0" fontId="16" fillId="3" borderId="0" xfId="1" applyAlignment="1">
      <alignment horizontal="right" indent="1"/>
    </xf>
    <xf numFmtId="0" fontId="8" fillId="0" borderId="0" xfId="0" applyNumberFormat="1" applyFont="1" applyFill="1" applyBorder="1" applyAlignment="1" applyProtection="1">
      <alignment vertical="center"/>
    </xf>
    <xf numFmtId="0" fontId="8" fillId="3" borderId="0" xfId="0"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wrapText="1"/>
    </xf>
    <xf numFmtId="0" fontId="13" fillId="0" borderId="0" xfId="0" applyFont="1" applyAlignment="1">
      <alignment horizontal="right" vertical="center" indent="1"/>
    </xf>
    <xf numFmtId="0" fontId="16" fillId="3" borderId="0" xfId="1" applyAlignment="1">
      <alignment horizontal="left"/>
    </xf>
    <xf numFmtId="0" fontId="18" fillId="0" borderId="0" xfId="0" applyNumberFormat="1" applyFont="1" applyFill="1" applyBorder="1" applyAlignment="1" applyProtection="1"/>
    <xf numFmtId="0" fontId="2" fillId="0" borderId="0" xfId="0" applyFont="1" applyAlignment="1"/>
    <xf numFmtId="0" fontId="0" fillId="0" borderId="0" xfId="0" applyAlignment="1">
      <alignment vertical="center"/>
    </xf>
    <xf numFmtId="0" fontId="21" fillId="8" borderId="0" xfId="3" applyFont="1" applyFill="1" applyBorder="1" applyAlignment="1">
      <alignment horizontal="center" vertical="center"/>
    </xf>
    <xf numFmtId="0" fontId="22" fillId="0" borderId="0" xfId="0" applyFont="1" applyAlignment="1">
      <alignment vertical="center"/>
    </xf>
    <xf numFmtId="0" fontId="23" fillId="0" borderId="0" xfId="0" applyFont="1"/>
    <xf numFmtId="0" fontId="23" fillId="0" borderId="0" xfId="0" applyFont="1" applyBorder="1"/>
    <xf numFmtId="0" fontId="23" fillId="0" borderId="0" xfId="0" applyFont="1" applyAlignment="1"/>
    <xf numFmtId="0" fontId="2" fillId="4" borderId="0"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indent="1"/>
    </xf>
    <xf numFmtId="0" fontId="24" fillId="6" borderId="0" xfId="0" applyNumberFormat="1" applyFont="1" applyFill="1" applyBorder="1" applyAlignment="1" applyProtection="1">
      <alignment vertical="center"/>
    </xf>
    <xf numFmtId="164" fontId="25" fillId="0" borderId="0" xfId="0" applyNumberFormat="1" applyFont="1" applyFill="1" applyBorder="1" applyAlignment="1" applyProtection="1">
      <alignment horizontal="right" vertical="center" indent="1"/>
    </xf>
    <xf numFmtId="0" fontId="26" fillId="0" borderId="0" xfId="0" applyFont="1" applyFill="1" applyBorder="1" applyAlignment="1" applyProtection="1">
      <alignment horizontal="left" indent="1"/>
    </xf>
    <xf numFmtId="8" fontId="26" fillId="0" borderId="0" xfId="0" applyNumberFormat="1" applyFont="1" applyFill="1" applyBorder="1" applyAlignment="1" applyProtection="1">
      <alignment horizontal="right" indent="1"/>
    </xf>
    <xf numFmtId="164" fontId="26" fillId="0" borderId="0" xfId="0" applyNumberFormat="1" applyFont="1" applyFill="1" applyBorder="1" applyAlignment="1" applyProtection="1">
      <alignment horizontal="right" indent="1"/>
    </xf>
    <xf numFmtId="0" fontId="25" fillId="0" borderId="0" xfId="0" applyFont="1" applyFill="1" applyBorder="1" applyAlignment="1" applyProtection="1">
      <alignment horizontal="left" vertical="center" indent="1"/>
    </xf>
    <xf numFmtId="8" fontId="25" fillId="0" borderId="0" xfId="0" applyNumberFormat="1" applyFont="1" applyFill="1" applyBorder="1" applyAlignment="1" applyProtection="1">
      <alignment horizontal="right" vertical="center" indent="1"/>
    </xf>
    <xf numFmtId="0" fontId="13" fillId="0" borderId="0" xfId="0" applyNumberFormat="1" applyFont="1" applyFill="1" applyBorder="1" applyAlignment="1" applyProtection="1">
      <alignment horizontal="left" vertical="center" indent="1"/>
    </xf>
    <xf numFmtId="0" fontId="13" fillId="0" borderId="0" xfId="0" applyFont="1" applyFill="1" applyAlignment="1" applyProtection="1">
      <alignment horizontal="left" vertical="center" indent="1"/>
    </xf>
    <xf numFmtId="8" fontId="13" fillId="0" borderId="0" xfId="0" applyNumberFormat="1" applyFont="1" applyFill="1" applyAlignment="1" applyProtection="1">
      <alignment horizontal="right" vertical="center" indent="1"/>
    </xf>
    <xf numFmtId="164" fontId="13" fillId="0" borderId="0" xfId="0" applyNumberFormat="1" applyFont="1" applyFill="1" applyAlignment="1" applyProtection="1">
      <alignment horizontal="right" vertical="center" indent="1"/>
    </xf>
    <xf numFmtId="8" fontId="13" fillId="0" borderId="0" xfId="0" applyNumberFormat="1" applyFont="1" applyFill="1" applyAlignment="1" applyProtection="1">
      <alignment horizontal="right" indent="1"/>
    </xf>
    <xf numFmtId="164" fontId="13" fillId="0" borderId="0" xfId="0" applyNumberFormat="1" applyFont="1" applyFill="1" applyAlignment="1" applyProtection="1">
      <alignment horizontal="right" indent="1"/>
    </xf>
    <xf numFmtId="7" fontId="13" fillId="0" borderId="0" xfId="0" applyNumberFormat="1" applyFont="1" applyAlignment="1">
      <alignment horizontal="right" indent="1"/>
    </xf>
    <xf numFmtId="164" fontId="13" fillId="0" borderId="0" xfId="0" applyNumberFormat="1" applyFont="1" applyAlignment="1">
      <alignment horizontal="right" indent="1"/>
    </xf>
    <xf numFmtId="0" fontId="0"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right" vertical="center"/>
    </xf>
    <xf numFmtId="8" fontId="14" fillId="0" borderId="0" xfId="0" applyNumberFormat="1" applyFont="1" applyFill="1" applyBorder="1" applyAlignment="1" applyProtection="1">
      <alignment vertical="center"/>
    </xf>
    <xf numFmtId="0" fontId="15" fillId="6" borderId="0" xfId="0" applyNumberFormat="1" applyFont="1" applyFill="1" applyBorder="1" applyAlignment="1" applyProtection="1">
      <alignment horizontal="center" vertical="center"/>
    </xf>
    <xf numFmtId="8" fontId="8" fillId="3" borderId="0" xfId="0" applyNumberFormat="1" applyFont="1" applyFill="1" applyBorder="1" applyAlignment="1" applyProtection="1">
      <alignment horizontal="center" vertical="center"/>
    </xf>
    <xf numFmtId="8" fontId="8"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8" fontId="27" fillId="9" borderId="2"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right" vertical="center" indent="1"/>
    </xf>
    <xf numFmtId="8" fontId="0" fillId="0" borderId="0" xfId="0" applyNumberFormat="1" applyFont="1" applyFill="1" applyBorder="1" applyAlignment="1" applyProtection="1">
      <alignment horizontal="center" vertical="center"/>
    </xf>
    <xf numFmtId="0" fontId="2" fillId="7" borderId="0" xfId="0" applyFont="1" applyFill="1"/>
    <xf numFmtId="0" fontId="13" fillId="0" borderId="0" xfId="0" applyFont="1" applyProtection="1">
      <protection locked="0"/>
    </xf>
    <xf numFmtId="8" fontId="2" fillId="10" borderId="0" xfId="0" applyNumberFormat="1" applyFont="1" applyFill="1" applyBorder="1" applyAlignment="1" applyProtection="1">
      <alignment horizontal="right" indent="1"/>
      <protection locked="0"/>
    </xf>
    <xf numFmtId="164" fontId="2" fillId="11" borderId="0" xfId="0" applyNumberFormat="1" applyFont="1" applyFill="1" applyBorder="1" applyAlignment="1" applyProtection="1">
      <alignment horizontal="right" indent="1"/>
      <protection locked="0"/>
    </xf>
    <xf numFmtId="8" fontId="13" fillId="10" borderId="0" xfId="0" applyNumberFormat="1" applyFont="1" applyFill="1" applyBorder="1" applyAlignment="1" applyProtection="1">
      <alignment horizontal="right" vertical="center" indent="1"/>
      <protection locked="0"/>
    </xf>
    <xf numFmtId="8" fontId="13" fillId="11" borderId="0" xfId="0" applyNumberFormat="1" applyFont="1" applyFill="1" applyBorder="1" applyAlignment="1" applyProtection="1">
      <alignment horizontal="right" vertical="center" indent="1"/>
      <protection locked="0"/>
    </xf>
    <xf numFmtId="164" fontId="13" fillId="11" borderId="0" xfId="0" applyNumberFormat="1" applyFont="1" applyFill="1" applyBorder="1" applyAlignment="1" applyProtection="1">
      <alignment horizontal="right" vertical="center" indent="1"/>
      <protection locked="0"/>
    </xf>
    <xf numFmtId="0" fontId="13" fillId="10" borderId="0" xfId="0" applyNumberFormat="1" applyFont="1" applyFill="1" applyBorder="1" applyAlignment="1" applyProtection="1">
      <alignment horizontal="left" vertical="center" indent="1"/>
      <protection locked="0"/>
    </xf>
    <xf numFmtId="8" fontId="0" fillId="10" borderId="0" xfId="0" applyNumberFormat="1" applyFont="1" applyFill="1" applyBorder="1" applyAlignment="1" applyProtection="1">
      <alignment horizontal="right" indent="1"/>
      <protection locked="0"/>
    </xf>
    <xf numFmtId="164" fontId="0" fillId="11" borderId="0" xfId="0" applyNumberFormat="1" applyFont="1" applyFill="1" applyBorder="1" applyAlignment="1" applyProtection="1">
      <alignment horizontal="right" indent="1"/>
      <protection locked="0"/>
    </xf>
    <xf numFmtId="8" fontId="13" fillId="10" borderId="0" xfId="0" applyNumberFormat="1" applyFont="1" applyFill="1" applyBorder="1" applyAlignment="1" applyProtection="1">
      <alignment horizontal="right" indent="1"/>
      <protection locked="0"/>
    </xf>
    <xf numFmtId="164" fontId="13" fillId="11" borderId="0" xfId="0" applyNumberFormat="1" applyFont="1" applyFill="1" applyBorder="1" applyAlignment="1" applyProtection="1">
      <alignment horizontal="right" indent="1"/>
      <protection locked="0"/>
    </xf>
    <xf numFmtId="7" fontId="13" fillId="10" borderId="0" xfId="0" applyNumberFormat="1" applyFont="1" applyFill="1" applyBorder="1" applyAlignment="1" applyProtection="1">
      <alignment horizontal="right" indent="1"/>
      <protection locked="0"/>
    </xf>
    <xf numFmtId="0" fontId="0" fillId="10" borderId="0" xfId="0" applyNumberFormat="1" applyFont="1" applyFill="1" applyBorder="1" applyAlignment="1" applyProtection="1">
      <alignment horizontal="right" vertical="center" indent="1"/>
      <protection locked="0"/>
    </xf>
    <xf numFmtId="0" fontId="0" fillId="11" borderId="0" xfId="0" applyNumberFormat="1" applyFont="1" applyFill="1" applyBorder="1" applyAlignment="1" applyProtection="1">
      <alignment horizontal="right" vertical="center" indent="1"/>
      <protection locked="0"/>
    </xf>
    <xf numFmtId="8" fontId="0" fillId="10" borderId="0" xfId="0" applyNumberFormat="1" applyFont="1" applyFill="1" applyBorder="1" applyAlignment="1" applyProtection="1">
      <alignment horizontal="center" vertical="center"/>
      <protection locked="0"/>
    </xf>
    <xf numFmtId="8" fontId="0" fillId="10" borderId="0" xfId="0" applyNumberFormat="1" applyFont="1" applyFill="1" applyBorder="1" applyAlignment="1" applyProtection="1">
      <alignment horizontal="right" vertical="center" indent="1"/>
      <protection locked="0"/>
    </xf>
    <xf numFmtId="0" fontId="0" fillId="10" borderId="0" xfId="0" applyNumberFormat="1" applyFont="1" applyFill="1" applyBorder="1" applyAlignment="1" applyProtection="1">
      <alignment horizontal="right" vertical="center"/>
      <protection locked="0"/>
    </xf>
    <xf numFmtId="8" fontId="0" fillId="10" borderId="0" xfId="0" applyNumberFormat="1" applyFont="1" applyFill="1" applyBorder="1" applyAlignment="1" applyProtection="1">
      <alignment vertical="center"/>
      <protection locked="0"/>
    </xf>
    <xf numFmtId="8" fontId="0" fillId="11" borderId="0" xfId="0" applyNumberFormat="1" applyFont="1" applyFill="1" applyBorder="1" applyAlignment="1" applyProtection="1">
      <alignment vertical="center"/>
      <protection locked="0"/>
    </xf>
    <xf numFmtId="0" fontId="29" fillId="0" borderId="0" xfId="0" applyFont="1" applyAlignment="1">
      <alignment wrapText="1"/>
    </xf>
    <xf numFmtId="0" fontId="30" fillId="0" borderId="0" xfId="0" applyFont="1" applyAlignment="1">
      <alignment wrapText="1"/>
    </xf>
    <xf numFmtId="0" fontId="31" fillId="0" borderId="0" xfId="0" applyFont="1"/>
    <xf numFmtId="0" fontId="30" fillId="10" borderId="0" xfId="0" applyFont="1" applyFill="1" applyAlignment="1">
      <alignment wrapText="1"/>
    </xf>
    <xf numFmtId="0" fontId="30" fillId="11" borderId="0" xfId="0" applyFont="1" applyFill="1" applyAlignment="1">
      <alignment wrapText="1"/>
    </xf>
    <xf numFmtId="0" fontId="16" fillId="3" borderId="0" xfId="1" applyFill="1" applyAlignment="1" applyProtection="1">
      <alignment vertical="center"/>
      <protection locked="0"/>
    </xf>
    <xf numFmtId="0" fontId="16" fillId="3" borderId="0" xfId="1" applyFill="1" applyAlignment="1">
      <alignment horizontal="left" vertical="center"/>
    </xf>
    <xf numFmtId="0" fontId="15" fillId="6" borderId="0" xfId="0" applyNumberFormat="1" applyFont="1" applyFill="1" applyBorder="1" applyAlignment="1" applyProtection="1">
      <alignment horizontal="center" vertical="center"/>
    </xf>
    <xf numFmtId="0" fontId="16" fillId="3" borderId="0" xfId="1" applyAlignment="1">
      <alignment horizontal="left" vertical="center" indent="3"/>
    </xf>
    <xf numFmtId="0" fontId="16" fillId="3" borderId="0" xfId="1" applyAlignment="1">
      <alignment horizontal="left" indent="2"/>
    </xf>
    <xf numFmtId="0" fontId="6" fillId="7" borderId="0" xfId="0" applyFont="1" applyFill="1" applyAlignment="1">
      <alignment horizontal="center" vertical="center"/>
    </xf>
  </cellXfs>
  <cellStyles count="4">
    <cellStyle name="Heading 2" xfId="3" builtinId="17"/>
    <cellStyle name="Normal" xfId="0" builtinId="0" customBuiltin="1"/>
    <cellStyle name="Normal 2" xfId="2"/>
    <cellStyle name="Title" xfId="1" builtinId="15" customBuiltin="1"/>
  </cellStyles>
  <dxfs count="118">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64" formatCode="&quot;$&quot;#,##0.00"/>
      <fill>
        <patternFill patternType="none">
          <fgColor indexed="64"/>
          <bgColor indexed="65"/>
        </patternFill>
      </fill>
      <alignment horizontal="right" vertical="bottom"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right" vertical="bottom"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Lucida Sans"/>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Lucida Sans"/>
        <scheme val="minor"/>
      </font>
      <numFmt numFmtId="164" formatCode="&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Lucida Sans"/>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Lucida Sans"/>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font>
        <b/>
        <i val="0"/>
        <strike val="0"/>
        <condense val="0"/>
        <extend val="0"/>
        <outline val="0"/>
        <shadow val="0"/>
        <u val="none"/>
        <vertAlign val="baseline"/>
        <sz val="10"/>
        <color auto="1"/>
        <name val="Lucida Sans"/>
        <scheme val="minor"/>
      </font>
      <numFmt numFmtId="164" formatCode="&quot;$&quot;#,##0.00"/>
      <fill>
        <patternFill patternType="none">
          <fgColor indexed="64"/>
          <bgColor indexed="65"/>
        </patternFill>
      </fill>
      <alignment horizontal="right" vertical="bottom" textRotation="0" wrapText="0" indent="1" justifyLastLine="0" shrinkToFit="0" readingOrder="0"/>
      <border diagonalUp="0" diagonalDown="0" outline="0">
        <left/>
        <right/>
        <top/>
        <bottom/>
      </border>
      <protection locked="1" hidden="0"/>
    </dxf>
    <dxf>
      <font>
        <b/>
        <i val="0"/>
        <strike val="0"/>
        <condense val="0"/>
        <extend val="0"/>
        <outline val="0"/>
        <shadow val="0"/>
        <u val="none"/>
        <vertAlign val="baseline"/>
        <sz val="10"/>
        <color auto="1"/>
        <name val="Lucida Sans"/>
        <scheme val="minor"/>
      </font>
      <numFmt numFmtId="12" formatCode="&quot;$&quot;#,##0.00_);[Red]\(&quot;$&quot;#,##0.00\)"/>
      <fill>
        <patternFill patternType="none">
          <fgColor indexed="64"/>
          <bgColor indexed="65"/>
        </patternFill>
      </fill>
      <alignment horizontal="right" vertical="bottom" textRotation="0" wrapText="0" indent="1" justifyLastLine="0" shrinkToFit="0" readingOrder="0"/>
      <border diagonalUp="0" diagonalDown="0" outline="0">
        <left/>
        <right/>
        <top/>
        <bottom/>
      </border>
      <protection locked="1" hidden="0"/>
    </dxf>
    <dxf>
      <font>
        <b/>
        <i val="0"/>
        <strike val="0"/>
        <condense val="0"/>
        <extend val="0"/>
        <outline val="0"/>
        <shadow val="0"/>
        <u val="none"/>
        <vertAlign val="baseline"/>
        <sz val="10"/>
        <color auto="1"/>
        <name val="Lucida Sans"/>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protection locked="1" hidden="0"/>
    </dxf>
    <dxf>
      <numFmt numFmtId="12" formatCode="&quot;$&quot;#,##0.00_);[Red]\(&quot;$&quot;#,##0.00\)"/>
      <alignment horizontal="center" vertical="center" textRotation="0" wrapText="0" indent="0" justifyLastLine="0" shrinkToFit="0" readingOrder="0"/>
    </dxf>
    <dxf>
      <numFmt numFmtId="12" formatCode="&quot;$&quot;#,##0.00_);[Red]\(&quot;$&quot;#,##0.00\)"/>
      <alignment horizontal="center" vertical="center" textRotation="0" wrapText="0" indent="0" justifyLastLine="0" shrinkToFit="0" readingOrder="0"/>
    </dxf>
    <dxf>
      <fill>
        <patternFill patternType="solid">
          <fgColor indexed="22"/>
          <bgColor theme="5" tint="-0.249977111117893"/>
        </patternFill>
      </fill>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ill>
        <patternFill patternType="solid">
          <fgColor indexed="64"/>
          <bgColor rgb="FF92D050"/>
        </patternFill>
      </fill>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12" formatCode="&quot;$&quot;#,##0.00_);[Red]\(&quot;$&quot;#,##0.00\)"/>
      <fill>
        <patternFill patternType="solid">
          <fgColor indexed="64"/>
          <bgColor rgb="FFFFFF00"/>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ill>
        <patternFill patternType="solid">
          <fgColor indexed="64"/>
          <bgColor rgb="FF92D050"/>
        </patternFill>
      </fill>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ill>
        <patternFill patternType="solid">
          <fgColor indexed="64"/>
          <bgColor rgb="FFFFFF00"/>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ill>
        <patternFill patternType="solid">
          <fgColor indexed="64"/>
          <bgColor rgb="FFFFFF00"/>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numFmt numFmtId="12"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ill>
        <patternFill patternType="solid">
          <fgColor indexed="64"/>
          <bgColor rgb="FFFFFF00"/>
        </patternFill>
      </fill>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ill>
        <patternFill>
          <fgColor indexed="64"/>
          <bgColor rgb="FF92D050"/>
        </patternFill>
      </fill>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fill>
        <patternFill patternType="solid">
          <fgColor indexed="64"/>
          <bgColor rgb="FFFFFF00"/>
        </patternFill>
      </fill>
      <alignment horizontal="right" vertical="center" textRotation="0" wrapText="0" relativeIndent="1"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relativeIndent="1" justifyLastLine="0" shrinkToFit="0" readingOrder="0"/>
    </dxf>
    <dxf>
      <alignment horizontal="right" vertical="center" textRotation="0" wrapText="0" indent="1" justifyLastLine="0" shrinkToFit="0" readingOrder="0"/>
    </dxf>
    <dxf>
      <numFmt numFmtId="12" formatCode="&quot;$&quot;#,##0.00_);[Red]\(&quot;$&quot;#,##0.00\)"/>
      <alignment horizontal="right" vertical="center" textRotation="0" wrapText="0" indent="1" justifyLastLine="0" shrinkToFit="0" readingOrder="0"/>
    </dxf>
    <dxf>
      <fill>
        <patternFill patternType="solid">
          <fgColor indexed="64"/>
          <bgColor rgb="FFFFFF00"/>
        </patternFill>
      </fill>
      <alignment horizontal="center" vertical="center" textRotation="0" wrapText="0" indent="0" justifyLastLine="0" shrinkToFit="0" readingOrder="0"/>
    </dxf>
    <dxf>
      <alignment horizontal="right" vertical="center" textRotation="0" wrapText="0" indent="1" justifyLastLine="0" shrinkToFit="0" readingOrder="0"/>
    </dxf>
    <dxf>
      <fill>
        <patternFill patternType="solid">
          <fgColor indexed="64"/>
          <bgColor rgb="FF92D050"/>
        </patternFill>
      </fill>
      <alignment horizontal="right" vertical="center" textRotation="0" wrapText="0" indent="1" justifyLastLine="0" shrinkToFit="0" readingOrder="0"/>
    </dxf>
    <dxf>
      <fill>
        <patternFill patternType="solid">
          <fgColor indexed="64"/>
          <bgColor rgb="FFFFFF00"/>
        </patternFill>
      </fill>
    </dxf>
    <dxf>
      <alignment horizontal="right" textRotation="0" wrapText="0" relativeIndent="1" justifyLastLine="0" shrinkToFit="0" readingOrder="0"/>
    </dxf>
    <dxf>
      <alignment horizontal="right" textRotation="0" wrapText="0" relativeIndent="1"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64" formatCode="&quot;$&quot;#,##0.00"/>
      <fill>
        <patternFill patternType="solid">
          <fgColor indexed="64"/>
          <bgColor rgb="FF92D050"/>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2" formatCode="&quot;$&quot;#,##0.00_);[Red]\(&quot;$&quot;#,##0.00\)"/>
      <fill>
        <patternFill patternType="solid">
          <fgColor indexed="64"/>
          <bgColor rgb="FFFFFF00"/>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0" formatCode="General"/>
      <fill>
        <patternFill patternType="none">
          <fgColor indexed="64"/>
          <bgColor indexed="65"/>
        </patternFill>
      </fill>
      <alignment horizontal="left" vertical="center" textRotation="0" wrapText="0" indent="1" justifyLastLine="0" shrinkToFit="0" readingOrder="0"/>
      <protection locked="1" hidden="0"/>
    </dxf>
    <dxf>
      <font>
        <strike val="0"/>
        <outline val="0"/>
        <shadow val="0"/>
        <u val="none"/>
        <vertAlign val="baseline"/>
        <name val="Lucida Sans"/>
        <scheme val="minor"/>
      </font>
    </dxf>
    <dxf>
      <font>
        <strike val="0"/>
        <outline val="0"/>
        <shadow val="0"/>
        <u val="none"/>
        <vertAlign val="baseline"/>
        <sz val="10"/>
        <color theme="1"/>
        <name val="Lucida Sans"/>
        <scheme val="minor"/>
      </font>
    </dxf>
    <dxf>
      <font>
        <strike val="0"/>
        <outline val="0"/>
        <shadow val="0"/>
        <u val="none"/>
        <vertAlign val="baseline"/>
        <color theme="1"/>
        <name val="Lucida Sans"/>
        <scheme val="minor"/>
      </font>
    </dxf>
    <dxf>
      <font>
        <b val="0"/>
        <i val="0"/>
        <strike val="0"/>
        <condense val="0"/>
        <extend val="0"/>
        <outline val="0"/>
        <shadow val="0"/>
        <u val="none"/>
        <vertAlign val="baseline"/>
        <sz val="10"/>
        <color theme="1"/>
        <name val="Lucida Sans"/>
        <scheme val="minor"/>
      </font>
      <numFmt numFmtId="164" formatCode="&quot;$&quot;#,##0.00"/>
      <alignment horizontal="right" vertical="bottom" textRotation="0" wrapText="0" indent="1" justifyLastLine="0" shrinkToFit="0" readingOrder="0"/>
    </dxf>
    <dxf>
      <font>
        <strike val="0"/>
        <outline val="0"/>
        <shadow val="0"/>
        <u val="none"/>
        <vertAlign val="baseline"/>
        <sz val="10"/>
        <color theme="1"/>
        <name val="Lucida Sans"/>
        <scheme val="minor"/>
      </font>
      <numFmt numFmtId="164" formatCode="&quot;$&quot;#,##0.00"/>
      <fill>
        <patternFill patternType="solid">
          <fgColor indexed="64"/>
          <bgColor rgb="FF92D050"/>
        </patternFill>
      </fill>
      <alignment horizontal="right" vertical="bottom" textRotation="0" wrapText="0" relativeIndent="1" justifyLastLine="0" shrinkToFit="0" readingOrder="0"/>
    </dxf>
    <dxf>
      <font>
        <b val="0"/>
        <i val="0"/>
        <strike val="0"/>
        <condense val="0"/>
        <extend val="0"/>
        <outline val="0"/>
        <shadow val="0"/>
        <u val="none"/>
        <vertAlign val="baseline"/>
        <sz val="10"/>
        <color theme="1"/>
        <name val="Lucida Sans"/>
        <scheme val="minor"/>
      </font>
      <numFmt numFmtId="11" formatCode="&quot;$&quot;#,##0.00_);\(&quot;$&quot;#,##0.00\)"/>
      <alignment horizontal="right" vertical="bottom" textRotation="0" wrapText="0" indent="1" justifyLastLine="0" shrinkToFit="0" readingOrder="0"/>
    </dxf>
    <dxf>
      <font>
        <strike val="0"/>
        <outline val="0"/>
        <shadow val="0"/>
        <u val="none"/>
        <vertAlign val="baseline"/>
        <sz val="10"/>
        <color theme="1"/>
        <name val="Lucida Sans"/>
        <scheme val="minor"/>
      </font>
      <fill>
        <patternFill patternType="solid">
          <fgColor indexed="64"/>
          <bgColor rgb="FFFFFF00"/>
        </patternFill>
      </fill>
      <alignment horizontal="right" textRotation="0" wrapText="0" relativeIndent="1" justifyLastLine="0" shrinkToFit="0" readingOrder="0"/>
    </dxf>
    <dxf>
      <font>
        <b val="0"/>
        <i val="0"/>
        <strike val="0"/>
        <condense val="0"/>
        <extend val="0"/>
        <outline val="0"/>
        <shadow val="0"/>
        <u val="none"/>
        <vertAlign val="baseline"/>
        <sz val="10"/>
        <color theme="1"/>
        <name val="Lucida Sans"/>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0" formatCode="General"/>
      <fill>
        <patternFill patternType="none">
          <fgColor indexed="64"/>
          <bgColor indexed="65"/>
        </patternFill>
      </fill>
      <alignment horizontal="left" vertical="center" textRotation="0" wrapText="0" relativeIndent="1" justifyLastLine="0" shrinkToFit="0" readingOrder="0"/>
      <protection locked="1" hidden="0"/>
    </dxf>
    <dxf>
      <font>
        <strike val="0"/>
        <outline val="0"/>
        <shadow val="0"/>
        <u val="none"/>
        <vertAlign val="baseline"/>
        <sz val="9"/>
        <color theme="1"/>
        <name val="Lucida Sans"/>
        <scheme val="minor"/>
      </font>
    </dxf>
    <dxf>
      <font>
        <strike val="0"/>
        <outline val="0"/>
        <shadow val="0"/>
        <u val="none"/>
        <vertAlign val="baseline"/>
        <color theme="1"/>
        <name val="Lucida Sans"/>
        <scheme val="minor"/>
      </font>
    </dxf>
    <dxf>
      <font>
        <strike val="0"/>
        <outline val="0"/>
        <shadow val="0"/>
        <u val="none"/>
        <vertAlign val="baseline"/>
        <color theme="1"/>
        <name val="Lucida Sans"/>
        <scheme val="minor"/>
      </font>
    </dxf>
    <dxf>
      <font>
        <b val="0"/>
        <i val="0"/>
        <strike val="0"/>
        <condense val="0"/>
        <extend val="0"/>
        <outline val="0"/>
        <shadow val="0"/>
        <u val="none"/>
        <vertAlign val="baseline"/>
        <sz val="10"/>
        <color theme="1"/>
        <name val="Lucida Sans"/>
        <scheme val="minor"/>
      </font>
      <numFmt numFmtId="164" formatCode="&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64" formatCode="&quot;$&quot;#,##0.00"/>
      <fill>
        <patternFill patternType="solid">
          <fgColor indexed="64"/>
          <bgColor rgb="FF92D050"/>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2" formatCode="&quot;$&quot;#,##0.00_);[Red]\(&quot;$&quot;#,##0.00\)"/>
      <fill>
        <patternFill patternType="solid">
          <fgColor indexed="64"/>
          <bgColor rgb="FFFFFF00"/>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0" formatCode="General"/>
      <fill>
        <patternFill patternType="none">
          <fgColor indexed="64"/>
          <bgColor indexed="65"/>
        </patternFill>
      </fill>
      <alignment horizontal="left" vertical="center" textRotation="0" wrapText="0" indent="1" justifyLastLine="0" shrinkToFit="0" readingOrder="0"/>
      <protection locked="1" hidden="0"/>
    </dxf>
    <dxf>
      <font>
        <strike val="0"/>
        <outline val="0"/>
        <shadow val="0"/>
        <u val="none"/>
        <vertAlign val="baseline"/>
        <color theme="1"/>
        <name val="Lucida Sans"/>
        <scheme val="minor"/>
      </font>
    </dxf>
    <dxf>
      <font>
        <strike val="0"/>
        <outline val="0"/>
        <shadow val="0"/>
        <u val="none"/>
        <vertAlign val="baseline"/>
        <color theme="1"/>
        <name val="Lucida Sans"/>
        <scheme val="minor"/>
      </font>
    </dxf>
    <dxf>
      <font>
        <strike val="0"/>
        <outline val="0"/>
        <shadow val="0"/>
        <u val="none"/>
        <vertAlign val="baseline"/>
        <color theme="1"/>
        <name val="Lucida Sans"/>
        <scheme val="minor"/>
      </font>
    </dxf>
    <dxf>
      <font>
        <b val="0"/>
        <i val="0"/>
        <strike val="0"/>
        <condense val="0"/>
        <extend val="0"/>
        <outline val="0"/>
        <shadow val="0"/>
        <u val="none"/>
        <vertAlign val="baseline"/>
        <sz val="10"/>
        <color theme="1"/>
        <name val="Lucida Sans"/>
        <scheme val="minor"/>
      </font>
      <numFmt numFmtId="164" formatCode="&quot;$&quot;#,##0.00"/>
      <fill>
        <patternFill patternType="none">
          <fgColor indexed="64"/>
          <bgColor indexed="65"/>
        </patternFill>
      </fill>
      <alignment horizontal="right" vertical="bottom"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64" formatCode="&quot;$&quot;#,##0.00"/>
      <fill>
        <patternFill patternType="solid">
          <fgColor indexed="64"/>
          <bgColor rgb="FF92D050"/>
        </patternFill>
      </fill>
      <alignment horizontal="right" vertical="bottom" textRotation="0" wrapText="0" relative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2" formatCode="&quot;$&quot;#,##0.00_);[Red]\(&quot;$&quot;#,##0.00\)"/>
      <fill>
        <patternFill patternType="none">
          <fgColor indexed="64"/>
          <bgColor indexed="65"/>
        </patternFill>
      </fill>
      <alignment horizontal="right" vertical="bottom"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2" formatCode="&quot;$&quot;#,##0.00_);[Red]\(&quot;$&quot;#,##0.00\)"/>
      <fill>
        <patternFill patternType="solid">
          <fgColor indexed="64"/>
          <bgColor rgb="FFFFFF00"/>
        </patternFill>
      </fill>
      <alignment horizontal="right" vertical="bottom" textRotation="0" wrapText="0" relativeIndent="1" justifyLastLine="0" shrinkToFit="0" readingOrder="0"/>
      <protection locked="1" hidden="0"/>
    </dxf>
    <dxf>
      <font>
        <b val="0"/>
        <i val="0"/>
        <strike val="0"/>
        <condense val="0"/>
        <extend val="0"/>
        <outline val="0"/>
        <shadow val="0"/>
        <u val="none"/>
        <vertAlign val="baseline"/>
        <sz val="10"/>
        <color theme="1"/>
        <name val="Lucida Sans"/>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0" formatCode="General"/>
      <fill>
        <patternFill patternType="none">
          <fgColor indexed="64"/>
          <bgColor indexed="65"/>
        </patternFill>
      </fill>
      <alignment horizontal="left" vertical="center" textRotation="0" wrapText="0" relativeIndent="1" justifyLastLine="0" shrinkToFit="0" readingOrder="0"/>
      <protection locked="1" hidden="0"/>
    </dxf>
    <dxf>
      <font>
        <strike val="0"/>
        <outline val="0"/>
        <shadow val="0"/>
        <u val="none"/>
        <vertAlign val="baseline"/>
        <color theme="1"/>
        <name val="Lucida Sans"/>
        <scheme val="minor"/>
      </font>
    </dxf>
    <dxf>
      <font>
        <strike val="0"/>
        <outline val="0"/>
        <shadow val="0"/>
        <u val="none"/>
        <vertAlign val="baseline"/>
        <color theme="1"/>
        <name val="Lucida Sans"/>
        <scheme val="minor"/>
      </font>
    </dxf>
    <dxf>
      <font>
        <strike val="0"/>
        <outline val="0"/>
        <shadow val="0"/>
        <u val="none"/>
        <vertAlign val="baseline"/>
        <color theme="1"/>
        <name val="Lucida Sans"/>
        <scheme val="minor"/>
      </font>
    </dxf>
    <dxf>
      <font>
        <b val="0"/>
        <i val="0"/>
        <strike val="0"/>
        <condense val="0"/>
        <extend val="0"/>
        <outline val="0"/>
        <shadow val="0"/>
        <u val="none"/>
        <vertAlign val="baseline"/>
        <sz val="10"/>
        <color theme="1"/>
        <name val="Lucida Sans"/>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2" formatCode="&quot;$&quot;#,##0.00_);[Red]\(&quot;$&quot;#,##0.00\)"/>
      <fill>
        <patternFill patternType="solid">
          <fgColor indexed="64"/>
          <bgColor rgb="FF92D050"/>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2"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12" formatCode="&quot;$&quot;#,##0.00_);[Red]\(&quot;$&quot;#,##0.00\)"/>
      <fill>
        <patternFill patternType="solid">
          <fgColor indexed="64"/>
          <bgColor rgb="FFFFFF00"/>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Lucida Sans"/>
        <scheme val="minor"/>
      </font>
      <numFmt numFmtId="0" formatCode="General"/>
      <fill>
        <patternFill patternType="none">
          <fgColor indexed="64"/>
          <bgColor indexed="65"/>
        </patternFill>
      </fill>
      <alignment horizontal="left" vertical="center" textRotation="0" wrapText="0" indent="1" justifyLastLine="0" shrinkToFit="0" readingOrder="0"/>
      <protection locked="1" hidden="0"/>
    </dxf>
    <dxf>
      <font>
        <strike val="0"/>
        <outline val="0"/>
        <shadow val="0"/>
        <u val="none"/>
        <vertAlign val="baseline"/>
        <color theme="1"/>
        <name val="Lucida Sans"/>
        <scheme val="minor"/>
      </font>
    </dxf>
    <dxf>
      <font>
        <strike val="0"/>
        <outline val="0"/>
        <shadow val="0"/>
        <u val="none"/>
        <vertAlign val="baseline"/>
        <color theme="1"/>
        <name val="Lucida Sans"/>
        <scheme val="minor"/>
      </font>
    </dxf>
    <dxf>
      <font>
        <strike val="0"/>
        <outline val="0"/>
        <shadow val="0"/>
        <u val="none"/>
        <vertAlign val="baseline"/>
        <color theme="1"/>
        <name val="Lucida Sans"/>
        <scheme val="minor"/>
      </font>
    </dxf>
    <dxf>
      <fill>
        <patternFill patternType="solid">
          <fgColor indexed="64"/>
          <bgColor rgb="FF92D050"/>
        </patternFill>
      </fill>
    </dxf>
    <dxf>
      <fill>
        <patternFill patternType="solid">
          <fgColor indexed="64"/>
          <bgColor rgb="FFFFFF00"/>
        </patternFill>
      </fill>
    </dxf>
    <dxf>
      <font>
        <strike val="0"/>
        <outline val="0"/>
        <shadow val="0"/>
        <u val="none"/>
        <vertAlign val="baseline"/>
        <sz val="10"/>
        <color auto="1"/>
        <name val="Lucida Sans"/>
        <scheme val="minor"/>
      </font>
    </dxf>
    <dxf>
      <font>
        <strike val="0"/>
        <outline val="0"/>
        <shadow val="0"/>
        <u val="none"/>
        <vertAlign val="baseline"/>
        <name val="Lucida Sans"/>
        <scheme val="minor"/>
      </font>
      <fill>
        <patternFill patternType="solid">
          <fgColor indexed="64"/>
          <bgColor rgb="FF92D050"/>
        </patternFill>
      </fill>
      <alignment horizontal="right" vertical="bottom" textRotation="0" wrapText="0" relativeIndent="1" justifyLastLine="0" shrinkToFit="0" readingOrder="0"/>
    </dxf>
    <dxf>
      <font>
        <strike val="0"/>
        <outline val="0"/>
        <shadow val="0"/>
        <u val="none"/>
        <vertAlign val="baseline"/>
        <name val="Lucida Sans"/>
        <scheme val="minor"/>
      </font>
      <fill>
        <patternFill patternType="solid">
          <fgColor indexed="64"/>
          <bgColor rgb="FFFFFF00"/>
        </patternFill>
      </fill>
      <alignment horizontal="right" vertical="bottom" textRotation="0" wrapText="0" relativeIndent="1" justifyLastLine="0" shrinkToFit="0" readingOrder="0"/>
    </dxf>
    <dxf>
      <font>
        <strike val="0"/>
        <outline val="0"/>
        <shadow val="0"/>
        <u val="none"/>
        <vertAlign val="baseline"/>
        <name val="Lucida Sans"/>
        <scheme val="minor"/>
      </font>
      <fill>
        <patternFill patternType="none">
          <fgColor indexed="64"/>
          <bgColor auto="1"/>
        </patternFill>
      </fill>
      <alignment horizontal="left" vertical="bottom" textRotation="0" wrapText="0" relativeIndent="1" justifyLastLine="0" shrinkToFit="0" readingOrder="0"/>
    </dxf>
    <dxf>
      <font>
        <b/>
        <strike val="0"/>
        <outline val="0"/>
        <shadow val="0"/>
        <u val="none"/>
        <vertAlign val="baseline"/>
        <name val="Lucida Sans"/>
        <scheme val="minor"/>
      </font>
    </dxf>
    <dxf>
      <font>
        <strike val="0"/>
        <outline val="0"/>
        <shadow val="0"/>
        <u val="none"/>
        <vertAlign val="baseline"/>
        <name val="Lucida Sans"/>
        <scheme val="minor"/>
      </font>
      <fill>
        <patternFill patternType="none">
          <fgColor indexed="64"/>
          <bgColor auto="1"/>
        </patternFill>
      </fill>
    </dxf>
    <dxf>
      <font>
        <strike val="0"/>
        <outline val="0"/>
        <shadow val="0"/>
        <u val="none"/>
        <vertAlign val="baseline"/>
        <name val="Lucida Sans"/>
        <scheme val="minor"/>
      </font>
      <fill>
        <patternFill patternType="solid">
          <fgColor indexed="64"/>
          <bgColor theme="5"/>
        </patternFill>
      </fill>
      <alignment vertical="center" textRotation="0" wrapText="0" indent="0" justifyLastLine="0" shrinkToFit="0" readingOrder="0"/>
    </dxf>
    <dxf>
      <fill>
        <patternFill patternType="solid">
          <fgColor theme="0" tint="-0.14999847407452621"/>
          <bgColor theme="0" tint="-0.14999847407452621"/>
        </patternFill>
      </fill>
    </dxf>
    <dxf>
      <fill>
        <patternFill patternType="solid">
          <fgColor theme="0" tint="-0.14996795556505021"/>
          <bgColor theme="0"/>
        </patternFill>
      </fill>
      <border>
        <horizontal style="medium">
          <color theme="0"/>
        </horizontal>
      </border>
    </dxf>
    <dxf>
      <font>
        <b/>
        <color theme="1"/>
      </font>
    </dxf>
    <dxf>
      <font>
        <b/>
        <color theme="1"/>
      </font>
    </dxf>
    <dxf>
      <font>
        <b/>
        <color theme="1"/>
      </font>
      <fill>
        <patternFill>
          <bgColor theme="0" tint="-4.9989318521683403E-2"/>
        </patternFill>
      </fill>
      <border>
        <top style="medium">
          <color theme="0"/>
        </top>
      </border>
    </dxf>
    <dxf>
      <font>
        <b/>
        <i val="0"/>
        <color theme="1"/>
      </font>
      <fill>
        <patternFill>
          <bgColor theme="5"/>
        </patternFill>
      </fill>
      <border>
        <bottom/>
      </border>
    </dxf>
    <dxf>
      <font>
        <color theme="1"/>
      </font>
      <border diagonalUp="0" diagonalDown="0">
        <left/>
        <right/>
        <top/>
        <bottom/>
        <vertical/>
        <horizontal/>
      </border>
    </dxf>
  </dxfs>
  <tableStyles count="1" defaultTableStyle="TableStyleMedium2" defaultPivotStyle="PivotStyleLight16">
    <tableStyle name="TableStyleLight1 2" pivot="0" count="7">
      <tableStyleElement type="wholeTable" dxfId="117"/>
      <tableStyleElement type="headerRow" dxfId="116"/>
      <tableStyleElement type="totalRow" dxfId="115"/>
      <tableStyleElement type="firstColumn" dxfId="114"/>
      <tableStyleElement type="lastColumn" dxfId="113"/>
      <tableStyleElement type="firstRowStripe" size="7" dxfId="112"/>
      <tableStyleElement type="firstColumnStripe" dxfId="11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mruColors>
      <color rgb="FFB50B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'Profit - Loss Summary'!$B$5</c:f>
              <c:strCache>
                <c:ptCount val="1"/>
                <c:pt idx="0">
                  <c:v>Total 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'Profit - Loss Summary'!$C$4:$D$4</c:f>
              <c:strCache>
                <c:ptCount val="2"/>
                <c:pt idx="0">
                  <c:v>Estimated</c:v>
                </c:pt>
                <c:pt idx="1">
                  <c:v>Actual</c:v>
                </c:pt>
              </c:strCache>
            </c:strRef>
          </c:cat>
          <c:val>
            <c:numRef>
              <c:f>'Profit - Loss Summary'!$C$5:$D$5</c:f>
              <c:numCache>
                <c:formatCode>"$"#,##0.00_);[Red]\("$"#,##0.00\)</c:formatCode>
                <c:ptCount val="2"/>
                <c:pt idx="0">
                  <c:v>0</c:v>
                </c:pt>
                <c:pt idx="1">
                  <c:v>0</c:v>
                </c:pt>
              </c:numCache>
            </c:numRef>
          </c:val>
          <c:extLst xmlns:c16r2="http://schemas.microsoft.com/office/drawing/2015/06/chart">
            <c:ext xmlns:c16="http://schemas.microsoft.com/office/drawing/2014/chart" uri="{C3380CC4-5D6E-409C-BE32-E72D297353CC}">
              <c16:uniqueId val="{00000000-8636-4D9B-AD98-D1F682920A3A}"/>
            </c:ext>
          </c:extLst>
        </c:ser>
        <c:ser>
          <c:idx val="1"/>
          <c:order val="1"/>
          <c:tx>
            <c:strRef>
              <c:f>'Profit - Loss Summary'!$B$6</c:f>
              <c:strCache>
                <c:ptCount val="1"/>
                <c:pt idx="0">
                  <c:v>Total expenses</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'Profit - Loss Summary'!$C$4:$D$4</c:f>
              <c:strCache>
                <c:ptCount val="2"/>
                <c:pt idx="0">
                  <c:v>Estimated</c:v>
                </c:pt>
                <c:pt idx="1">
                  <c:v>Actual</c:v>
                </c:pt>
              </c:strCache>
            </c:strRef>
          </c:cat>
          <c:val>
            <c:numRef>
              <c:f>'Profit - Loss Summary'!$C$6:$D$6</c:f>
              <c:numCache>
                <c:formatCode>"$"#,##0.00_);[Red]\("$"#,##0.00\)</c:formatCode>
                <c:ptCount val="2"/>
                <c:pt idx="0">
                  <c:v>0</c:v>
                </c:pt>
                <c:pt idx="1">
                  <c:v>0</c:v>
                </c:pt>
              </c:numCache>
            </c:numRef>
          </c:val>
          <c:extLst xmlns:c16r2="http://schemas.microsoft.com/office/drawing/2015/06/chart">
            <c:ext xmlns:c16="http://schemas.microsoft.com/office/drawing/2014/chart" uri="{C3380CC4-5D6E-409C-BE32-E72D297353CC}">
              <c16:uniqueId val="{00000001-8636-4D9B-AD98-D1F682920A3A}"/>
            </c:ext>
          </c:extLst>
        </c:ser>
        <c:dLbls>
          <c:dLblPos val="ctr"/>
          <c:showLegendKey val="0"/>
          <c:showVal val="1"/>
          <c:showCatName val="0"/>
          <c:showSerName val="0"/>
          <c:showPercent val="0"/>
          <c:showBubbleSize val="0"/>
        </c:dLbls>
        <c:gapWidth val="79"/>
        <c:overlap val="100"/>
        <c:axId val="163225184"/>
        <c:axId val="163227144"/>
      </c:barChart>
      <c:catAx>
        <c:axId val="163225184"/>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ysClr val="windowText" lastClr="000000"/>
                </a:solidFill>
                <a:latin typeface="+mn-lt"/>
                <a:ea typeface="+mn-ea"/>
                <a:cs typeface="+mn-cs"/>
              </a:defRPr>
            </a:pPr>
            <a:endParaRPr lang="en-US"/>
          </a:p>
        </c:txPr>
        <c:crossAx val="163227144"/>
        <c:crosses val="autoZero"/>
        <c:auto val="1"/>
        <c:lblAlgn val="ctr"/>
        <c:lblOffset val="100"/>
        <c:noMultiLvlLbl val="0"/>
      </c:catAx>
      <c:valAx>
        <c:axId val="163227144"/>
        <c:scaling>
          <c:orientation val="minMax"/>
        </c:scaling>
        <c:delete val="1"/>
        <c:axPos val="b"/>
        <c:numFmt formatCode="0%" sourceLinked="1"/>
        <c:majorTickMark val="none"/>
        <c:minorTickMark val="none"/>
        <c:tickLblPos val="nextTo"/>
        <c:crossAx val="163225184"/>
        <c:crosses val="autoZero"/>
        <c:crossBetween val="between"/>
      </c:valAx>
      <c:spPr>
        <a:noFill/>
        <a:ln>
          <a:noFill/>
        </a:ln>
        <a:effectLst/>
      </c:spPr>
    </c:plotArea>
    <c:legend>
      <c:legendPos val="t"/>
      <c:layout>
        <c:manualLayout>
          <c:xMode val="edge"/>
          <c:yMode val="edge"/>
          <c:x val="0.4465604673555032"/>
          <c:y val="0.19729597769725504"/>
          <c:w val="0.45712736738189563"/>
          <c:h val="8.84546022730458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alignWithMargins="0"/>
    <c:pageMargins b="1" l="0.75000000000000011" r="0.75000000000000011"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76198</xdr:colOff>
      <xdr:row>1</xdr:row>
      <xdr:rowOff>104773</xdr:rowOff>
    </xdr:from>
    <xdr:to>
      <xdr:col>7</xdr:col>
      <xdr:colOff>28575</xdr:colOff>
      <xdr:row>11</xdr:row>
      <xdr:rowOff>144780</xdr:rowOff>
    </xdr:to>
    <xdr:graphicFrame macro="">
      <xdr:nvGraphicFramePr>
        <xdr:cNvPr id="3073" name="Chart 1" descr="Bar chart showing Estimated Income and Expenses and Actual Income and Expenses comparison">
          <a:extLst>
            <a:ext uri="{FF2B5EF4-FFF2-40B4-BE49-F238E27FC236}">
              <a16:creationId xmlns:a16="http://schemas.microsoft.com/office/drawing/2014/main" xmlns="" id="{00000000-0008-0000-02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ables/table1.xml><?xml version="1.0" encoding="utf-8"?>
<table xmlns="http://schemas.openxmlformats.org/spreadsheetml/2006/main" id="1" name="SiteExpenses" displayName="SiteExpenses" ref="B6:D11" totalsRowCount="1" headerRowDxfId="110" dataDxfId="109" totalsRowDxfId="108">
  <autoFilter ref="B6:D10">
    <filterColumn colId="0" hiddenButton="1"/>
    <filterColumn colId="1" hiddenButton="1"/>
    <filterColumn colId="2" hiddenButton="1"/>
  </autoFilter>
  <tableColumns count="3">
    <tableColumn id="1" name="Site" totalsRowLabel="Total" dataDxfId="107" totalsRowDxfId="14"/>
    <tableColumn id="2" name="Estimated" totalsRowFunction="sum" dataDxfId="106" totalsRowDxfId="13"/>
    <tableColumn id="3" name="Actual" totalsRowFunction="custom" dataDxfId="105" totalsRowDxfId="12">
      <totalsRowFormula>SUM(D7:D10)</totalsRowFormula>
    </tableColumn>
  </tableColumns>
  <tableStyleInfo name="TableStyleLight1 2" showFirstColumn="1" showLastColumn="0" showRowStripes="1" showColumnStripes="0"/>
  <extLst>
    <ext xmlns:x14="http://schemas.microsoft.com/office/spreadsheetml/2009/9/main" uri="{504A1905-F514-4f6f-8877-14C23A59335A}">
      <x14:table altTextSummary="Enter Estimated and Actual Site Expenses in this table. Total is auto calculated at the end"/>
    </ext>
  </extLst>
</table>
</file>

<file path=xl/tables/table10.xml><?xml version="1.0" encoding="utf-8"?>
<table xmlns="http://schemas.openxmlformats.org/spreadsheetml/2006/main" id="11" name="ExhibitorsAndVendors" displayName="ExhibitorsAndVendors" ref="B18:G22" totalsRowCount="1">
  <autoFilter ref="B18:G21">
    <filterColumn colId="0" hiddenButton="1"/>
    <filterColumn colId="1" hiddenButton="1"/>
    <filterColumn colId="2" hiddenButton="1"/>
    <filterColumn colId="3" hiddenButton="1"/>
    <filterColumn colId="4" hiddenButton="1"/>
    <filterColumn colId="5" hiddenButton="1"/>
  </autoFilter>
  <tableColumns count="6">
    <tableColumn id="1" name="Source" totalsRowLabel="Total" dataDxfId="35"/>
    <tableColumn id="2" name="N/A" totalsRowDxfId="34"/>
    <tableColumn id="3" name="Fund name" dataDxfId="33" totalsRowDxfId="32"/>
    <tableColumn id="4" name="N/A2" totalsRowDxfId="31"/>
    <tableColumn id="5" name="Estimated Income" totalsRowFunction="sum" dataDxfId="30" totalsRowDxfId="29">
      <calculatedColumnFormula>B19*E19</calculatedColumnFormula>
    </tableColumn>
    <tableColumn id="6" name="Actual Income" totalsRowFunction="sum" dataDxfId="28" totalsRowDxfId="27">
      <calculatedColumnFormula>C19*E19</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exhibitors and vendors, booth Type, and Price in this table. Estimated and Actual Income from exhibitors for each booth type and Totals are auto calculated"/>
    </ext>
  </extLst>
</table>
</file>

<file path=xl/tables/table11.xml><?xml version="1.0" encoding="utf-8"?>
<table xmlns="http://schemas.openxmlformats.org/spreadsheetml/2006/main" id="12" name="SaleOfItems" displayName="SaleOfItems" ref="B24:G29" totalsRowCount="1">
  <autoFilter ref="B24:G28">
    <filterColumn colId="0" hiddenButton="1"/>
    <filterColumn colId="1" hiddenButton="1"/>
    <filterColumn colId="2" hiddenButton="1"/>
    <filterColumn colId="3" hiddenButton="1"/>
    <filterColumn colId="4" hiddenButton="1"/>
    <filterColumn colId="5" hiddenButton="1"/>
  </autoFilter>
  <tableColumns count="6">
    <tableColumn id="1" name="Source" totalsRowLabel="Total" dataDxfId="26" totalsRowDxfId="25"/>
    <tableColumn id="2" name="N/A" totalsRowDxfId="24"/>
    <tableColumn id="3" name="Donor's Name(s)" totalsRowDxfId="23"/>
    <tableColumn id="4" name="N/A2" totalsRowDxfId="22"/>
    <tableColumn id="5" name="Estimated Income" totalsRowFunction="sum" dataDxfId="21" totalsRowDxfId="20">
      <calculatedColumnFormula>B25*E25</calculatedColumnFormula>
    </tableColumn>
    <tableColumn id="6" name="Actual Income" totalsRowFunction="sum" dataDxfId="19" totalsRowDxfId="18">
      <calculatedColumnFormula>C25*E25</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items sold, Type, and Price in this table. Estimated and Actual Income from sales of items and Totals are auto calculated"/>
    </ext>
  </extLst>
</table>
</file>

<file path=xl/tables/table12.xml><?xml version="1.0" encoding="utf-8"?>
<table xmlns="http://schemas.openxmlformats.org/spreadsheetml/2006/main" id="2" name="Summary" displayName="Summary" ref="B4:D6" totalsRowShown="0" headerRowDxfId="17">
  <autoFilter ref="B4:D6">
    <filterColumn colId="0" hiddenButton="1"/>
    <filterColumn colId="1" hiddenButton="1"/>
    <filterColumn colId="2" hiddenButton="1"/>
  </autoFilter>
  <tableColumns count="3">
    <tableColumn id="1" name=" Total"/>
    <tableColumn id="2" name="Estimated" dataDxfId="16">
      <calculatedColumnFormula>Expenses!G3</calculatedColumnFormula>
    </tableColumn>
    <tableColumn id="3" name="Actual" dataDxfId="15">
      <calculatedColumnFormula>Expenses!H3</calculatedColumnFormula>
    </tableColumn>
  </tableColumns>
  <tableStyleInfo showFirstColumn="0" showLastColumn="0" showRowStripes="0" showColumnStripes="0"/>
  <extLst>
    <ext xmlns:x14="http://schemas.microsoft.com/office/spreadsheetml/2009/9/main" uri="{504A1905-F514-4f6f-8877-14C23A59335A}">
      <x14:table altTextSummary="Total Estimated and Actual Income &amp; Expenses are auto updated in this table"/>
    </ext>
  </extLst>
</table>
</file>

<file path=xl/tables/table2.xml><?xml version="1.0" encoding="utf-8"?>
<table xmlns="http://schemas.openxmlformats.org/spreadsheetml/2006/main" id="3" name="RefreshmentsExpenses" displayName="RefreshmentsExpenses" ref="F6:H11" totalsRowCount="1">
  <autoFilter ref="F6:H10">
    <filterColumn colId="0" hiddenButton="1"/>
    <filterColumn colId="1" hiddenButton="1"/>
    <filterColumn colId="2" hiddenButton="1"/>
  </autoFilter>
  <tableColumns count="3">
    <tableColumn id="1" name="Meal / Refreshments" totalsRowLabel="Total" dataDxfId="104" totalsRowDxfId="8"/>
    <tableColumn id="2" name="Estimated" totalsRowFunction="sum" dataDxfId="103" totalsRowDxfId="7"/>
    <tableColumn id="3" name="Actual" totalsRowFunction="sum" dataDxfId="102" totalsRowDxfId="6"/>
  </tableColumns>
  <tableStyleInfo name="TableStyleLight1 2" showFirstColumn="1" showLastColumn="0" showRowStripes="1" showColumnStripes="0"/>
  <extLst>
    <ext xmlns:x14="http://schemas.microsoft.com/office/spreadsheetml/2009/9/main" uri="{504A1905-F514-4f6f-8877-14C23A59335A}">
      <x14:table altTextSummary="Enter Estimated and Actual Refreshments Expenses in this table. Total is auto calculated at the end"/>
    </ext>
  </extLst>
</table>
</file>

<file path=xl/tables/table3.xml><?xml version="1.0" encoding="utf-8"?>
<table xmlns="http://schemas.openxmlformats.org/spreadsheetml/2006/main" id="4" name="DecorationsExpenses" displayName="DecorationsExpenses" ref="B13:D19" totalsRowCount="1" headerRowDxfId="101" dataDxfId="100" totalsRowDxfId="99">
  <autoFilter ref="B13:D18">
    <filterColumn colId="0" hiddenButton="1"/>
    <filterColumn colId="1" hiddenButton="1"/>
    <filterColumn colId="2" hiddenButton="1"/>
  </autoFilter>
  <tableColumns count="3">
    <tableColumn id="1" name="Decorations" totalsRowLabel="Total" dataDxfId="98" totalsRowDxfId="97"/>
    <tableColumn id="2" name="Estimated" totalsRowFunction="sum" dataDxfId="96" totalsRowDxfId="95"/>
    <tableColumn id="3" name="Actual" totalsRowFunction="sum" dataDxfId="94" totalsRowDxfId="93"/>
  </tableColumns>
  <tableStyleInfo name="TableStyleLight1 2" showFirstColumn="1" showLastColumn="0" showRowStripes="1" showColumnStripes="0"/>
  <extLst>
    <ext xmlns:x14="http://schemas.microsoft.com/office/spreadsheetml/2009/9/main" uri="{504A1905-F514-4f6f-8877-14C23A59335A}">
      <x14:table altTextSummary="Enter Estimated and Actual Decorations Expenses in this table. Total is auto calculated at the end"/>
    </ext>
  </extLst>
</table>
</file>

<file path=xl/tables/table4.xml><?xml version="1.0" encoding="utf-8"?>
<table xmlns="http://schemas.openxmlformats.org/spreadsheetml/2006/main" id="5" name="ProgramExpenses" displayName="ProgramExpenses" ref="F13:H19" totalsRowCount="1" headerRowDxfId="92" dataDxfId="91" totalsRowDxfId="90">
  <autoFilter ref="F13:H18">
    <filterColumn colId="0" hiddenButton="1"/>
    <filterColumn colId="1" hiddenButton="1"/>
    <filterColumn colId="2" hiddenButton="1"/>
  </autoFilter>
  <tableColumns count="3">
    <tableColumn id="1" name="Program" totalsRowLabel="Total" dataDxfId="89" totalsRowDxfId="88"/>
    <tableColumn id="2" name="Estimated" totalsRowFunction="sum" dataDxfId="87" totalsRowDxfId="86"/>
    <tableColumn id="3" name="Actual" totalsRowFunction="sum" dataDxfId="85" totalsRowDxfId="84"/>
  </tableColumns>
  <tableStyleInfo name="TableStyleLight1 2" showFirstColumn="1" showLastColumn="0" showRowStripes="1" showColumnStripes="0"/>
  <extLst>
    <ext xmlns:x14="http://schemas.microsoft.com/office/spreadsheetml/2009/9/main" uri="{504A1905-F514-4f6f-8877-14C23A59335A}">
      <x14:table altTextSummary="Enter Estimated and Actual Program Expenses in this table. Total is auto calculated at the end"/>
    </ext>
  </extLst>
</table>
</file>

<file path=xl/tables/table5.xml><?xml version="1.0" encoding="utf-8"?>
<table xmlns="http://schemas.openxmlformats.org/spreadsheetml/2006/main" id="6" name="PublicityExpenses" displayName="PublicityExpenses" ref="B21:D25" totalsRowCount="1" headerRowDxfId="83" dataDxfId="82" totalsRowDxfId="81">
  <autoFilter ref="B21:D24">
    <filterColumn colId="0" hiddenButton="1"/>
    <filterColumn colId="1" hiddenButton="1"/>
    <filterColumn colId="2" hiddenButton="1"/>
  </autoFilter>
  <tableColumns count="3">
    <tableColumn id="1" name="Publicity" totalsRowLabel="Total" dataDxfId="80" totalsRowDxfId="79"/>
    <tableColumn id="2" name="Estimated" totalsRowFunction="sum" dataDxfId="78" totalsRowDxfId="77"/>
    <tableColumn id="3" name="Actual" totalsRowFunction="sum" dataDxfId="76" totalsRowDxfId="75"/>
  </tableColumns>
  <tableStyleInfo name="TableStyleLight1 2" showFirstColumn="1" showLastColumn="0" showRowStripes="1" showColumnStripes="0"/>
  <extLst>
    <ext xmlns:x14="http://schemas.microsoft.com/office/spreadsheetml/2009/9/main" uri="{504A1905-F514-4f6f-8877-14C23A59335A}">
      <x14:table altTextSummary="Enter Estimated and Actual Publicity Expenses in this table. Total is auto calculated at the end"/>
    </ext>
  </extLst>
</table>
</file>

<file path=xl/tables/table6.xml><?xml version="1.0" encoding="utf-8"?>
<table xmlns="http://schemas.openxmlformats.org/spreadsheetml/2006/main" id="7" name="PrizesExpenses" displayName="PrizesExpenses" ref="F21:H24" totalsRowCount="1" headerRowDxfId="74" dataDxfId="73" totalsRowDxfId="72">
  <autoFilter ref="F21:H23">
    <filterColumn colId="0" hiddenButton="1"/>
    <filterColumn colId="1" hiddenButton="1"/>
    <filterColumn colId="2" hiddenButton="1"/>
  </autoFilter>
  <tableColumns count="3">
    <tableColumn id="1" name="Prizes" totalsRowLabel="Total" dataDxfId="71" totalsRowDxfId="70"/>
    <tableColumn id="2" name="Estimated" totalsRowFunction="sum" dataDxfId="69" totalsRowDxfId="68"/>
    <tableColumn id="3" name="Actual" totalsRowFunction="sum" dataDxfId="67" totalsRowDxfId="66"/>
  </tableColumns>
  <tableStyleInfo name="TableStyleLight1 2" showFirstColumn="1" showLastColumn="0" showRowStripes="1" showColumnStripes="0"/>
  <extLst>
    <ext xmlns:x14="http://schemas.microsoft.com/office/spreadsheetml/2009/9/main" uri="{504A1905-F514-4f6f-8877-14C23A59335A}">
      <x14:table altTextSummary="Enter Estimated and Actual Prizes Expenses in this table. Total is auto calculated at the end"/>
    </ext>
  </extLst>
</table>
</file>

<file path=xl/tables/table7.xml><?xml version="1.0" encoding="utf-8"?>
<table xmlns="http://schemas.openxmlformats.org/spreadsheetml/2006/main" id="8" name="MiscellaneousExpenses" displayName="MiscellaneousExpenses" ref="B27:D32" totalsRowCount="1" headerRowDxfId="65" dataDxfId="64" totalsRowDxfId="63">
  <autoFilter ref="B27:D31">
    <filterColumn colId="0" hiddenButton="1"/>
    <filterColumn colId="1" hiddenButton="1"/>
    <filterColumn colId="2" hiddenButton="1"/>
  </autoFilter>
  <tableColumns count="3">
    <tableColumn id="1" name="Miscellaneous" totalsRowLabel="Total" dataDxfId="62" totalsRowDxfId="11"/>
    <tableColumn id="2" name="Estimated" totalsRowFunction="sum" dataDxfId="61" totalsRowDxfId="10"/>
    <tableColumn id="3" name="Actual" totalsRowFunction="sum" dataDxfId="60" totalsRowDxfId="9"/>
  </tableColumns>
  <tableStyleInfo name="TableStyleLight1 2" showFirstColumn="1" showLastColumn="0" showRowStripes="1" showColumnStripes="0"/>
  <extLst>
    <ext xmlns:x14="http://schemas.microsoft.com/office/spreadsheetml/2009/9/main" uri="{504A1905-F514-4f6f-8877-14C23A59335A}">
      <x14:table altTextSummary="Enter Estimated and Actual Miscellaneous Expenses in this table. Total is auto calculated at the end"/>
    </ext>
  </extLst>
</table>
</file>

<file path=xl/tables/table8.xml><?xml version="1.0" encoding="utf-8"?>
<table xmlns="http://schemas.openxmlformats.org/spreadsheetml/2006/main" id="9" name="Admissions" displayName="Admissions" ref="B6:G10" totalsRowCount="1" headerRowDxfId="59" dataDxfId="58" totalsRowDxfId="57">
  <autoFilter ref="B6:G9">
    <filterColumn colId="0" hiddenButton="1"/>
    <filterColumn colId="1" hiddenButton="1"/>
    <filterColumn colId="2" hiddenButton="1"/>
    <filterColumn colId="3" hiddenButton="1"/>
    <filterColumn colId="4" hiddenButton="1"/>
    <filterColumn colId="5" hiddenButton="1"/>
  </autoFilter>
  <tableColumns count="6">
    <tableColumn id="1" name="Estimated No." totalsRowLabel="Total" dataDxfId="56" totalsRowDxfId="5"/>
    <tableColumn id="2" name="Actual No." dataDxfId="55" totalsRowDxfId="4"/>
    <tableColumn id="3" name="Type" dataDxfId="54" totalsRowDxfId="3"/>
    <tableColumn id="4" name="Price" dataDxfId="53" totalsRowDxfId="2"/>
    <tableColumn id="6" name="Estimated Income" totalsRowFunction="sum" dataDxfId="52" totalsRowDxfId="1">
      <calculatedColumnFormula>B7*E7</calculatedColumnFormula>
    </tableColumn>
    <tableColumn id="7" name="Actual Income" totalsRowFunction="sum" dataDxfId="51" totalsRowDxfId="0">
      <calculatedColumnFormula>C7*E7</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Admissions, Type, and Price in this table. Estimated and Actual Income from admissions and Totals are auto calculated"/>
    </ext>
  </extLst>
</table>
</file>

<file path=xl/tables/table9.xml><?xml version="1.0" encoding="utf-8"?>
<table xmlns="http://schemas.openxmlformats.org/spreadsheetml/2006/main" id="10" name="AdsInProgram" displayName="AdsInProgram" ref="B12:G16" totalsRowCount="1" headerRowDxfId="50" dataDxfId="49" totalsRowDxfId="48">
  <autoFilter ref="B12:G15">
    <filterColumn colId="0" hiddenButton="1"/>
    <filterColumn colId="1" hiddenButton="1"/>
    <filterColumn colId="2" hiddenButton="1"/>
    <filterColumn colId="3" hiddenButton="1"/>
    <filterColumn colId="4" hiddenButton="1"/>
    <filterColumn colId="5" hiddenButton="1"/>
  </autoFilter>
  <tableColumns count="6">
    <tableColumn id="1" name="Estimated No." totalsRowLabel="Total" dataDxfId="47" totalsRowDxfId="46"/>
    <tableColumn id="2" name="Actual No." dataDxfId="45" totalsRowDxfId="44"/>
    <tableColumn id="3" name="Type" dataDxfId="43" totalsRowDxfId="42"/>
    <tableColumn id="4" name="Price" dataDxfId="41" totalsRowDxfId="40"/>
    <tableColumn id="5" name="Estimated Income" totalsRowFunction="sum" dataDxfId="39" totalsRowDxfId="38">
      <calculatedColumnFormula>B13*E13</calculatedColumnFormula>
    </tableColumn>
    <tableColumn id="6" name="Actual Income" totalsRowFunction="sum" dataDxfId="37" totalsRowDxfId="36">
      <calculatedColumnFormula>C13*E13</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Ads, Type, and Price in this table. Estimated and Actual Income from ads and Totals are auto calculated"/>
    </ext>
  </extLst>
</table>
</file>

<file path=xl/theme/theme1.xml><?xml version="1.0" encoding="utf-8"?>
<a:theme xmlns:a="http://schemas.openxmlformats.org/drawingml/2006/main" name="Office Theme">
  <a:themeElements>
    <a:clrScheme name="Custom 13">
      <a:dk1>
        <a:srgbClr val="111111"/>
      </a:dk1>
      <a:lt1>
        <a:srgbClr val="FFFFFF"/>
      </a:lt1>
      <a:dk2>
        <a:srgbClr val="2D3047"/>
      </a:dk2>
      <a:lt2>
        <a:srgbClr val="FFFFFF"/>
      </a:lt2>
      <a:accent1>
        <a:srgbClr val="B50745"/>
      </a:accent1>
      <a:accent2>
        <a:srgbClr val="1C9AAA"/>
      </a:accent2>
      <a:accent3>
        <a:srgbClr val="E0C93A"/>
      </a:accent3>
      <a:accent4>
        <a:srgbClr val="B50745"/>
      </a:accent4>
      <a:accent5>
        <a:srgbClr val="1C9AAA"/>
      </a:accent5>
      <a:accent6>
        <a:srgbClr val="E0C93A"/>
      </a:accent6>
      <a:hlink>
        <a:srgbClr val="4CD0E2"/>
      </a:hlink>
      <a:folHlink>
        <a:srgbClr val="4CD0E2"/>
      </a:folHlink>
    </a:clrScheme>
    <a:fontScheme name="Custom 2">
      <a:majorFont>
        <a:latin typeface="Century Gothic"/>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3.bin"/><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B1:B10"/>
  <sheetViews>
    <sheetView showGridLines="0" tabSelected="1" zoomScale="125" zoomScaleNormal="125" workbookViewId="0">
      <selection activeCell="B19" sqref="B19"/>
    </sheetView>
  </sheetViews>
  <sheetFormatPr defaultColWidth="8.77734375" defaultRowHeight="13.2" x14ac:dyDescent="0.25"/>
  <cols>
    <col min="1" max="1" width="2.6640625" customWidth="1"/>
    <col min="2" max="2" width="95" customWidth="1"/>
    <col min="3" max="3" width="2.6640625" customWidth="1"/>
  </cols>
  <sheetData>
    <row r="1" spans="2:2" s="52" customFormat="1" ht="30" customHeight="1" x14ac:dyDescent="0.25">
      <c r="B1" s="53" t="s">
        <v>45</v>
      </c>
    </row>
    <row r="2" spans="2:2" ht="30" customHeight="1" x14ac:dyDescent="0.3">
      <c r="B2" s="107" t="s">
        <v>99</v>
      </c>
    </row>
    <row r="3" spans="2:2" ht="15" x14ac:dyDescent="0.25">
      <c r="B3" s="109"/>
    </row>
    <row r="4" spans="2:2" ht="33.6" customHeight="1" x14ac:dyDescent="0.3">
      <c r="B4" s="110" t="s">
        <v>100</v>
      </c>
    </row>
    <row r="5" spans="2:2" ht="15.6" x14ac:dyDescent="0.3">
      <c r="B5" s="108"/>
    </row>
    <row r="6" spans="2:2" ht="20.399999999999999" customHeight="1" x14ac:dyDescent="0.3">
      <c r="B6" s="111" t="s">
        <v>98</v>
      </c>
    </row>
    <row r="7" spans="2:2" ht="15.6" x14ac:dyDescent="0.3">
      <c r="B7" s="108"/>
    </row>
    <row r="8" spans="2:2" ht="15.6" x14ac:dyDescent="0.3">
      <c r="B8" s="108" t="s">
        <v>46</v>
      </c>
    </row>
    <row r="9" spans="2:2" ht="15.6" x14ac:dyDescent="0.3">
      <c r="B9" s="108"/>
    </row>
    <row r="10" spans="2:2" ht="15.6" x14ac:dyDescent="0.3">
      <c r="B10" s="108" t="s">
        <v>47</v>
      </c>
    </row>
  </sheetData>
  <sheetProtection algorithmName="SHA-512" hashValue="ALzIdgyI/9BhBINacWuIEyeDH2PVHXgUsvx575Gws9dksetxYSp+zE3D15aIjCfvbztwbZAitN3DvWix1Rljbw==" saltValue="HX1v4C5D10XjVGt2v/10H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H38"/>
  <sheetViews>
    <sheetView showGridLines="0" zoomScaleNormal="100" workbookViewId="0">
      <selection activeCell="G29" sqref="G29"/>
    </sheetView>
  </sheetViews>
  <sheetFormatPr defaultColWidth="9.109375" defaultRowHeight="13.2" x14ac:dyDescent="0.25"/>
  <cols>
    <col min="1" max="1" width="2.6640625" style="55" customWidth="1"/>
    <col min="2" max="2" width="22.6640625" style="1" customWidth="1"/>
    <col min="3" max="3" width="15.6640625" style="1" customWidth="1"/>
    <col min="4" max="4" width="22.6640625" style="1" customWidth="1"/>
    <col min="5" max="5" width="3.44140625" style="1" customWidth="1"/>
    <col min="6" max="6" width="27.33203125" style="1" customWidth="1"/>
    <col min="7" max="8" width="22.6640625" style="1" customWidth="1"/>
    <col min="9" max="9" width="2.6640625" style="1" customWidth="1"/>
    <col min="10" max="16384" width="9.109375" style="1"/>
  </cols>
  <sheetData>
    <row r="1" spans="1:8" ht="45.75" customHeight="1" x14ac:dyDescent="0.25">
      <c r="A1" s="54" t="s">
        <v>50</v>
      </c>
      <c r="B1" s="115"/>
      <c r="C1" s="115"/>
      <c r="D1" s="113"/>
      <c r="E1" s="113"/>
      <c r="F1" s="30"/>
      <c r="G1" s="30"/>
      <c r="H1" s="31" t="s">
        <v>39</v>
      </c>
    </row>
    <row r="2" spans="1:8" ht="6.75" customHeight="1" x14ac:dyDescent="0.25">
      <c r="B2" s="23"/>
      <c r="C2" s="23"/>
      <c r="D2" s="23"/>
      <c r="E2" s="24"/>
      <c r="F2" s="24"/>
      <c r="G2" s="24"/>
      <c r="H2" s="25"/>
    </row>
    <row r="3" spans="1:8" s="14" customFormat="1" ht="15" customHeight="1" x14ac:dyDescent="0.25">
      <c r="A3" s="54" t="s">
        <v>52</v>
      </c>
      <c r="B3" s="114" t="s">
        <v>40</v>
      </c>
      <c r="C3" s="21"/>
      <c r="D3" s="21"/>
      <c r="E3" s="21"/>
      <c r="F3" s="21"/>
      <c r="G3" s="22" t="s">
        <v>0</v>
      </c>
      <c r="H3" s="22" t="s">
        <v>1</v>
      </c>
    </row>
    <row r="4" spans="1:8" ht="24" customHeight="1" x14ac:dyDescent="0.25">
      <c r="A4" s="54" t="s">
        <v>53</v>
      </c>
      <c r="B4" s="114"/>
      <c r="C4" s="19"/>
      <c r="D4" s="19"/>
      <c r="E4" s="19"/>
      <c r="F4" s="19"/>
      <c r="G4" s="20">
        <f>SUM(C11,C19,C25,C32,G11,G19,G24)</f>
        <v>0</v>
      </c>
      <c r="H4" s="20">
        <f>SUM(D11,D19,D25,D32,H11,H19,H24)</f>
        <v>0</v>
      </c>
    </row>
    <row r="5" spans="1:8" ht="15" customHeight="1" x14ac:dyDescent="0.25">
      <c r="B5" s="8"/>
      <c r="C5" s="9"/>
      <c r="D5" s="9"/>
      <c r="E5" s="7"/>
      <c r="F5" s="7"/>
      <c r="G5" s="7"/>
      <c r="H5" s="7"/>
    </row>
    <row r="6" spans="1:8" s="12" customFormat="1" ht="19.95" customHeight="1" x14ac:dyDescent="0.25">
      <c r="A6" s="54" t="s">
        <v>54</v>
      </c>
      <c r="B6" s="26" t="s">
        <v>6</v>
      </c>
      <c r="C6" s="58" t="s">
        <v>0</v>
      </c>
      <c r="D6" s="58" t="s">
        <v>1</v>
      </c>
      <c r="E6" s="13"/>
      <c r="F6" s="27" t="s">
        <v>92</v>
      </c>
      <c r="G6" s="34" t="s">
        <v>0</v>
      </c>
      <c r="H6" s="34" t="s">
        <v>1</v>
      </c>
    </row>
    <row r="7" spans="1:8" ht="16.05" customHeight="1" x14ac:dyDescent="0.25">
      <c r="B7" s="17" t="s">
        <v>79</v>
      </c>
      <c r="C7" s="89">
        <v>0</v>
      </c>
      <c r="D7" s="90">
        <v>0</v>
      </c>
      <c r="E7" s="7"/>
      <c r="F7" s="17" t="s">
        <v>2</v>
      </c>
      <c r="G7" s="95">
        <v>0</v>
      </c>
      <c r="H7" s="96">
        <v>0</v>
      </c>
    </row>
    <row r="8" spans="1:8" ht="16.05" customHeight="1" x14ac:dyDescent="0.25">
      <c r="B8" s="17" t="s">
        <v>78</v>
      </c>
      <c r="C8" s="89">
        <v>0</v>
      </c>
      <c r="D8" s="90">
        <v>0</v>
      </c>
      <c r="E8" s="7"/>
      <c r="F8" s="17" t="s">
        <v>3</v>
      </c>
      <c r="G8" s="95">
        <v>0</v>
      </c>
      <c r="H8" s="96">
        <v>0</v>
      </c>
    </row>
    <row r="9" spans="1:8" ht="16.05" customHeight="1" x14ac:dyDescent="0.25">
      <c r="B9" s="17" t="s">
        <v>95</v>
      </c>
      <c r="C9" s="89">
        <v>0</v>
      </c>
      <c r="D9" s="90">
        <v>0</v>
      </c>
      <c r="E9" s="7"/>
      <c r="F9" s="17" t="s">
        <v>4</v>
      </c>
      <c r="G9" s="95">
        <v>0</v>
      </c>
      <c r="H9" s="96">
        <v>0</v>
      </c>
    </row>
    <row r="10" spans="1:8" ht="16.05" customHeight="1" x14ac:dyDescent="0.25">
      <c r="B10" s="17" t="s">
        <v>80</v>
      </c>
      <c r="C10" s="89">
        <v>0</v>
      </c>
      <c r="D10" s="90">
        <v>0</v>
      </c>
      <c r="E10" s="7"/>
      <c r="F10" s="17" t="s">
        <v>5</v>
      </c>
      <c r="G10" s="95">
        <v>0</v>
      </c>
      <c r="H10" s="96">
        <v>0</v>
      </c>
    </row>
    <row r="11" spans="1:8" ht="16.05" customHeight="1" x14ac:dyDescent="0.25">
      <c r="B11" s="62" t="s">
        <v>32</v>
      </c>
      <c r="C11" s="63">
        <f>SUBTOTAL(109,SiteExpenses[Estimated])</f>
        <v>0</v>
      </c>
      <c r="D11" s="64">
        <f>SUM(D7:D10)</f>
        <v>0</v>
      </c>
      <c r="E11" s="7"/>
      <c r="F11" s="18" t="s">
        <v>32</v>
      </c>
      <c r="G11" s="10">
        <f>SUBTOTAL(109,RefreshmentsExpenses[Estimated])</f>
        <v>0</v>
      </c>
      <c r="H11" s="11">
        <f>SUBTOTAL(109,RefreshmentsExpenses[Actual])</f>
        <v>0</v>
      </c>
    </row>
    <row r="12" spans="1:8" ht="15" customHeight="1" x14ac:dyDescent="0.25">
      <c r="B12" s="8"/>
      <c r="C12" s="9"/>
      <c r="D12" s="9"/>
      <c r="E12" s="7"/>
      <c r="F12" s="7"/>
      <c r="G12" s="7"/>
      <c r="H12" s="7"/>
    </row>
    <row r="13" spans="1:8" ht="19.95" customHeight="1" x14ac:dyDescent="0.25">
      <c r="A13" s="55" t="s">
        <v>55</v>
      </c>
      <c r="B13" s="28" t="s">
        <v>7</v>
      </c>
      <c r="C13" s="59" t="s">
        <v>0</v>
      </c>
      <c r="D13" s="59" t="s">
        <v>1</v>
      </c>
      <c r="E13" s="7"/>
      <c r="F13" s="28" t="s">
        <v>16</v>
      </c>
      <c r="G13" s="59" t="s">
        <v>0</v>
      </c>
      <c r="H13" s="59" t="s">
        <v>1</v>
      </c>
    </row>
    <row r="14" spans="1:8" ht="16.05" customHeight="1" x14ac:dyDescent="0.25">
      <c r="B14" s="67" t="s">
        <v>8</v>
      </c>
      <c r="C14" s="91">
        <v>0</v>
      </c>
      <c r="D14" s="92">
        <v>0</v>
      </c>
      <c r="E14" s="7"/>
      <c r="F14" s="67" t="s">
        <v>82</v>
      </c>
      <c r="G14" s="97">
        <v>0</v>
      </c>
      <c r="H14" s="98">
        <v>0</v>
      </c>
    </row>
    <row r="15" spans="1:8" ht="16.05" customHeight="1" x14ac:dyDescent="0.25">
      <c r="B15" s="67" t="s">
        <v>9</v>
      </c>
      <c r="C15" s="91">
        <v>0</v>
      </c>
      <c r="D15" s="92">
        <v>0</v>
      </c>
      <c r="E15" s="7"/>
      <c r="F15" s="67" t="s">
        <v>13</v>
      </c>
      <c r="G15" s="97">
        <v>0</v>
      </c>
      <c r="H15" s="98">
        <v>0</v>
      </c>
    </row>
    <row r="16" spans="1:8" ht="16.05" customHeight="1" x14ac:dyDescent="0.25">
      <c r="B16" s="67" t="s">
        <v>10</v>
      </c>
      <c r="C16" s="91">
        <v>0</v>
      </c>
      <c r="D16" s="92">
        <v>0</v>
      </c>
      <c r="E16" s="7"/>
      <c r="F16" s="67" t="s">
        <v>14</v>
      </c>
      <c r="G16" s="97">
        <v>0</v>
      </c>
      <c r="H16" s="98">
        <v>0</v>
      </c>
    </row>
    <row r="17" spans="1:8" ht="16.05" customHeight="1" x14ac:dyDescent="0.25">
      <c r="B17" s="67" t="s">
        <v>11</v>
      </c>
      <c r="C17" s="91">
        <v>0</v>
      </c>
      <c r="D17" s="92">
        <v>0</v>
      </c>
      <c r="E17" s="7"/>
      <c r="F17" s="67" t="s">
        <v>15</v>
      </c>
      <c r="G17" s="97">
        <v>0</v>
      </c>
      <c r="H17" s="98">
        <v>0</v>
      </c>
    </row>
    <row r="18" spans="1:8" ht="16.05" customHeight="1" x14ac:dyDescent="0.25">
      <c r="B18" s="67" t="s">
        <v>12</v>
      </c>
      <c r="C18" s="91">
        <v>0</v>
      </c>
      <c r="D18" s="92">
        <v>0</v>
      </c>
      <c r="E18" s="7"/>
      <c r="F18" s="67" t="s">
        <v>81</v>
      </c>
      <c r="G18" s="97">
        <v>0</v>
      </c>
      <c r="H18" s="98">
        <v>0</v>
      </c>
    </row>
    <row r="19" spans="1:8" ht="16.05" customHeight="1" x14ac:dyDescent="0.25">
      <c r="B19" s="68" t="s">
        <v>32</v>
      </c>
      <c r="C19" s="69">
        <f>SUBTOTAL(109,DecorationsExpenses[Estimated])</f>
        <v>0</v>
      </c>
      <c r="D19" s="69">
        <f>SUBTOTAL(109,DecorationsExpenses[Actual])</f>
        <v>0</v>
      </c>
      <c r="E19" s="7"/>
      <c r="F19" s="68" t="s">
        <v>32</v>
      </c>
      <c r="G19" s="71">
        <f>SUBTOTAL(109,ProgramExpenses[Estimated])</f>
        <v>0</v>
      </c>
      <c r="H19" s="72">
        <f>SUBTOTAL(109,ProgramExpenses[Actual])</f>
        <v>0</v>
      </c>
    </row>
    <row r="20" spans="1:8" ht="15" customHeight="1" x14ac:dyDescent="0.25">
      <c r="B20" s="29"/>
      <c r="C20" s="48"/>
      <c r="D20" s="48"/>
      <c r="E20" s="7"/>
      <c r="F20" s="29"/>
      <c r="G20" s="7"/>
      <c r="H20" s="7"/>
    </row>
    <row r="21" spans="1:8" ht="19.95" customHeight="1" x14ac:dyDescent="0.25">
      <c r="A21" s="54" t="s">
        <v>48</v>
      </c>
      <c r="B21" s="28" t="s">
        <v>17</v>
      </c>
      <c r="C21" s="59" t="s">
        <v>0</v>
      </c>
      <c r="D21" s="59" t="s">
        <v>1</v>
      </c>
      <c r="E21" s="7"/>
      <c r="F21" s="28" t="s">
        <v>21</v>
      </c>
      <c r="G21" s="59" t="s">
        <v>0</v>
      </c>
      <c r="H21" s="59" t="s">
        <v>1</v>
      </c>
    </row>
    <row r="22" spans="1:8" ht="16.05" customHeight="1" x14ac:dyDescent="0.25">
      <c r="B22" s="67" t="s">
        <v>18</v>
      </c>
      <c r="C22" s="91">
        <v>0</v>
      </c>
      <c r="D22" s="93">
        <v>0</v>
      </c>
      <c r="E22" s="7"/>
      <c r="F22" s="67" t="s">
        <v>30</v>
      </c>
      <c r="G22" s="97">
        <v>0</v>
      </c>
      <c r="H22" s="98">
        <v>0</v>
      </c>
    </row>
    <row r="23" spans="1:8" ht="16.05" customHeight="1" x14ac:dyDescent="0.25">
      <c r="B23" s="67" t="s">
        <v>19</v>
      </c>
      <c r="C23" s="91">
        <v>0</v>
      </c>
      <c r="D23" s="93">
        <v>0</v>
      </c>
      <c r="E23" s="7"/>
      <c r="F23" s="67" t="s">
        <v>22</v>
      </c>
      <c r="G23" s="99">
        <v>0</v>
      </c>
      <c r="H23" s="98">
        <v>0</v>
      </c>
    </row>
    <row r="24" spans="1:8" ht="16.05" customHeight="1" x14ac:dyDescent="0.25">
      <c r="B24" s="67" t="s">
        <v>20</v>
      </c>
      <c r="C24" s="91">
        <v>0</v>
      </c>
      <c r="D24" s="93">
        <v>0</v>
      </c>
      <c r="E24" s="7"/>
      <c r="F24" s="68" t="s">
        <v>32</v>
      </c>
      <c r="G24" s="73">
        <f>SUBTOTAL(109,PrizesExpenses[Estimated])</f>
        <v>0</v>
      </c>
      <c r="H24" s="74">
        <f>SUBTOTAL(109,PrizesExpenses[Actual])</f>
        <v>0</v>
      </c>
    </row>
    <row r="25" spans="1:8" ht="16.05" customHeight="1" x14ac:dyDescent="0.25">
      <c r="B25" s="68" t="s">
        <v>32</v>
      </c>
      <c r="C25" s="69">
        <f>SUBTOTAL(109,PublicityExpenses[Estimated])</f>
        <v>0</v>
      </c>
      <c r="D25" s="70">
        <f>SUBTOTAL(109,PublicityExpenses[Actual])</f>
        <v>0</v>
      </c>
      <c r="E25" s="7"/>
      <c r="F25" s="7"/>
      <c r="G25" s="7"/>
      <c r="H25" s="7"/>
    </row>
    <row r="26" spans="1:8" ht="15" customHeight="1" x14ac:dyDescent="0.25">
      <c r="B26" s="29"/>
      <c r="C26" s="48"/>
      <c r="D26" s="48"/>
      <c r="E26" s="7"/>
      <c r="F26" s="7"/>
      <c r="G26" s="7"/>
      <c r="H26" s="7"/>
    </row>
    <row r="27" spans="1:8" ht="19.95" customHeight="1" x14ac:dyDescent="0.25">
      <c r="A27" s="54" t="s">
        <v>56</v>
      </c>
      <c r="B27" s="28" t="s">
        <v>23</v>
      </c>
      <c r="C27" s="59" t="s">
        <v>0</v>
      </c>
      <c r="D27" s="59" t="s">
        <v>1</v>
      </c>
      <c r="E27" s="7"/>
      <c r="F27" s="7"/>
      <c r="G27" s="7"/>
      <c r="H27" s="7"/>
    </row>
    <row r="28" spans="1:8" ht="16.05" customHeight="1" x14ac:dyDescent="0.25">
      <c r="B28" s="67" t="s">
        <v>17</v>
      </c>
      <c r="C28" s="91">
        <v>0</v>
      </c>
      <c r="D28" s="93">
        <v>0</v>
      </c>
      <c r="E28" s="7"/>
      <c r="F28" s="7"/>
      <c r="G28" s="88"/>
      <c r="H28" s="7"/>
    </row>
    <row r="29" spans="1:8" ht="16.05" customHeight="1" x14ac:dyDescent="0.25">
      <c r="B29" s="67" t="s">
        <v>96</v>
      </c>
      <c r="C29" s="91">
        <v>0</v>
      </c>
      <c r="D29" s="93">
        <v>0</v>
      </c>
      <c r="E29" s="7"/>
      <c r="F29" s="7"/>
      <c r="G29" s="7"/>
      <c r="H29" s="7"/>
    </row>
    <row r="30" spans="1:8" ht="16.05" customHeight="1" x14ac:dyDescent="0.25">
      <c r="B30" s="94" t="s">
        <v>101</v>
      </c>
      <c r="C30" s="91">
        <v>0</v>
      </c>
      <c r="D30" s="93">
        <v>0</v>
      </c>
      <c r="E30" s="7"/>
      <c r="F30" s="7"/>
      <c r="G30" s="7"/>
      <c r="H30" s="7"/>
    </row>
    <row r="31" spans="1:8" s="3" customFormat="1" ht="16.05" customHeight="1" x14ac:dyDescent="0.25">
      <c r="A31" s="56"/>
      <c r="B31" s="94" t="s">
        <v>101</v>
      </c>
      <c r="C31" s="91">
        <v>0</v>
      </c>
      <c r="D31" s="93">
        <v>0</v>
      </c>
      <c r="E31" s="6"/>
      <c r="F31" s="6"/>
      <c r="G31" s="6"/>
      <c r="H31" s="6"/>
    </row>
    <row r="32" spans="1:8" s="3" customFormat="1" ht="16.05" customHeight="1" x14ac:dyDescent="0.25">
      <c r="A32" s="56"/>
      <c r="B32" s="65" t="s">
        <v>32</v>
      </c>
      <c r="C32" s="66">
        <f>SUBTOTAL(109,MiscellaneousExpenses[Estimated])</f>
        <v>0</v>
      </c>
      <c r="D32" s="61">
        <f>SUBTOTAL(109,MiscellaneousExpenses[Actual])</f>
        <v>0</v>
      </c>
    </row>
    <row r="33" spans="1:1" s="3" customFormat="1" x14ac:dyDescent="0.25">
      <c r="A33" s="56"/>
    </row>
    <row r="34" spans="1:1" s="3" customFormat="1" x14ac:dyDescent="0.25">
      <c r="A34" s="56"/>
    </row>
    <row r="35" spans="1:1" s="3" customFormat="1" x14ac:dyDescent="0.25">
      <c r="A35" s="56"/>
    </row>
    <row r="36" spans="1:1" s="3" customFormat="1" x14ac:dyDescent="0.25">
      <c r="A36" s="56"/>
    </row>
    <row r="37" spans="1:1" s="3" customFormat="1" x14ac:dyDescent="0.25">
      <c r="A37" s="56"/>
    </row>
    <row r="38" spans="1:1" s="3" customFormat="1" x14ac:dyDescent="0.25">
      <c r="A38" s="56"/>
    </row>
  </sheetData>
  <sheetProtection algorithmName="SHA-512" hashValue="M0c59icwmwZl8QtwGebe8USyzf2VQVz7IKvMhEpI0u1bg953kVrpxmZE5v54BkBg4hKAoCUyuexwvimCOEqz0g==" saltValue="IT4965rOqPsSuHhqf4/I1w==" spinCount="100000" sheet="1" objects="1" scenarios="1"/>
  <mergeCells count="2">
    <mergeCell ref="B3:B4"/>
    <mergeCell ref="B1:C1"/>
  </mergeCells>
  <phoneticPr fontId="1" type="noConversion"/>
  <printOptions horizontalCentered="1"/>
  <pageMargins left="0.5" right="0.5" top="0.75" bottom="0.75" header="0.5" footer="0.5"/>
  <pageSetup scale="93" fitToHeight="0" orientation="landscape" r:id="rId1"/>
  <headerFooter alignWithMargins="0"/>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N34"/>
  <sheetViews>
    <sheetView showGridLines="0" zoomScaleNormal="100" zoomScaleSheetLayoutView="75" workbookViewId="0">
      <selection activeCell="E9" sqref="E9"/>
    </sheetView>
  </sheetViews>
  <sheetFormatPr defaultColWidth="9.109375" defaultRowHeight="13.2" x14ac:dyDescent="0.25"/>
  <cols>
    <col min="1" max="1" width="2.6640625" style="55" customWidth="1"/>
    <col min="2" max="2" width="23.109375" style="1" customWidth="1"/>
    <col min="3" max="3" width="15.6640625" style="1" customWidth="1"/>
    <col min="4" max="7" width="23.109375" style="1" customWidth="1"/>
    <col min="8" max="8" width="2.6640625" style="1" customWidth="1"/>
    <col min="9" max="16384" width="9.109375" style="1"/>
  </cols>
  <sheetData>
    <row r="1" spans="1:8" ht="45.75" customHeight="1" x14ac:dyDescent="0.25">
      <c r="A1" s="55" t="s">
        <v>57</v>
      </c>
      <c r="B1" s="115"/>
      <c r="C1" s="115"/>
      <c r="D1" s="112"/>
      <c r="E1" s="30"/>
      <c r="F1" s="30"/>
      <c r="G1" s="31" t="s">
        <v>41</v>
      </c>
    </row>
    <row r="2" spans="1:8" ht="6.75" customHeight="1" x14ac:dyDescent="0.25">
      <c r="B2" s="23"/>
      <c r="C2" s="23"/>
      <c r="D2" s="23"/>
      <c r="E2" s="24"/>
      <c r="F2" s="24"/>
      <c r="G2" s="24"/>
      <c r="H2" s="25"/>
    </row>
    <row r="3" spans="1:8" s="14" customFormat="1" ht="15" customHeight="1" x14ac:dyDescent="0.25">
      <c r="A3" s="54" t="s">
        <v>58</v>
      </c>
      <c r="B3" s="114" t="s">
        <v>51</v>
      </c>
      <c r="C3" s="21"/>
      <c r="D3" s="21"/>
      <c r="E3" s="21"/>
      <c r="F3" s="22" t="s">
        <v>0</v>
      </c>
      <c r="G3" s="22" t="s">
        <v>1</v>
      </c>
    </row>
    <row r="4" spans="1:8" ht="24" customHeight="1" x14ac:dyDescent="0.25">
      <c r="A4" s="54" t="s">
        <v>59</v>
      </c>
      <c r="B4" s="114"/>
      <c r="C4" s="19"/>
      <c r="D4" s="19"/>
      <c r="E4" s="19"/>
      <c r="F4" s="20">
        <f>SUM(Admissions[[#Totals],[Estimated Income]],AdsInProgram[[#Totals],[Estimated Income]],ExhibitorsAndVendors[[#Totals],[Estimated Income]],SaleOfItems[[#Totals],[Estimated Income]])</f>
        <v>0</v>
      </c>
      <c r="G4" s="20">
        <f>SUM(Admissions[[#Totals],[Actual Income]],AdsInProgram[[#Totals],[Actual Income]],ExhibitorsAndVendors[[#Totals],[Actual Income]],SaleOfItems[[#Totals],[Actual Income]])</f>
        <v>0</v>
      </c>
    </row>
    <row r="5" spans="1:8" s="51" customFormat="1" ht="34.950000000000003" customHeight="1" x14ac:dyDescent="0.25">
      <c r="A5" s="54" t="s">
        <v>60</v>
      </c>
      <c r="B5" s="50" t="s">
        <v>83</v>
      </c>
      <c r="C5" s="32"/>
      <c r="D5" s="32"/>
      <c r="E5" s="32"/>
      <c r="F5" s="32"/>
      <c r="G5" s="32"/>
    </row>
    <row r="6" spans="1:8" ht="19.95" customHeight="1" x14ac:dyDescent="0.25">
      <c r="A6" s="54" t="s">
        <v>61</v>
      </c>
      <c r="B6" s="34" t="s">
        <v>34</v>
      </c>
      <c r="C6" s="34" t="s">
        <v>35</v>
      </c>
      <c r="D6" s="75" t="s">
        <v>33</v>
      </c>
      <c r="E6" s="75" t="s">
        <v>38</v>
      </c>
      <c r="F6" s="34" t="s">
        <v>36</v>
      </c>
      <c r="G6" s="34" t="s">
        <v>37</v>
      </c>
    </row>
    <row r="7" spans="1:8" ht="16.05" customHeight="1" x14ac:dyDescent="0.25">
      <c r="B7" s="100">
        <v>0</v>
      </c>
      <c r="C7" s="101">
        <v>0</v>
      </c>
      <c r="D7" s="34" t="s">
        <v>31</v>
      </c>
      <c r="E7" s="102">
        <v>0</v>
      </c>
      <c r="F7" s="16">
        <f>B7*E7</f>
        <v>0</v>
      </c>
      <c r="G7" s="16">
        <f>C7*E7</f>
        <v>0</v>
      </c>
    </row>
    <row r="8" spans="1:8" ht="16.05" customHeight="1" x14ac:dyDescent="0.25">
      <c r="B8" s="100">
        <v>0</v>
      </c>
      <c r="C8" s="101">
        <v>0</v>
      </c>
      <c r="D8" s="34" t="s">
        <v>26</v>
      </c>
      <c r="E8" s="102">
        <v>0</v>
      </c>
      <c r="F8" s="16">
        <f>B8*E8</f>
        <v>0</v>
      </c>
      <c r="G8" s="16">
        <f>C8*E8</f>
        <v>0</v>
      </c>
    </row>
    <row r="9" spans="1:8" ht="15.75" customHeight="1" x14ac:dyDescent="0.25">
      <c r="B9" s="100">
        <v>0</v>
      </c>
      <c r="C9" s="101">
        <v>0</v>
      </c>
      <c r="D9" s="85" t="s">
        <v>97</v>
      </c>
      <c r="E9" s="102">
        <v>0</v>
      </c>
      <c r="F9" s="16">
        <f>B9*E9</f>
        <v>0</v>
      </c>
      <c r="G9" s="16">
        <f>C9*E9</f>
        <v>0</v>
      </c>
    </row>
    <row r="10" spans="1:8" ht="16.05" customHeight="1" x14ac:dyDescent="0.25">
      <c r="B10" s="36" t="s">
        <v>32</v>
      </c>
      <c r="C10" s="36"/>
      <c r="D10" s="36"/>
      <c r="E10" s="36"/>
      <c r="F10" s="37">
        <f>SUBTOTAL(109,Admissions[Estimated Income])</f>
        <v>0</v>
      </c>
      <c r="G10" s="37">
        <f>SUBTOTAL(109,Admissions[Actual Income])</f>
        <v>0</v>
      </c>
    </row>
    <row r="11" spans="1:8" s="51" customFormat="1" ht="34.950000000000003" customHeight="1" x14ac:dyDescent="0.25">
      <c r="A11" s="54" t="s">
        <v>62</v>
      </c>
      <c r="B11" s="50" t="s">
        <v>84</v>
      </c>
      <c r="C11" s="32"/>
      <c r="D11" s="32"/>
      <c r="E11" s="32"/>
      <c r="F11" s="32"/>
      <c r="G11" s="32"/>
    </row>
    <row r="12" spans="1:8" ht="19.95" customHeight="1" x14ac:dyDescent="0.25">
      <c r="A12" s="54" t="s">
        <v>63</v>
      </c>
      <c r="B12" s="34" t="s">
        <v>34</v>
      </c>
      <c r="C12" s="34" t="s">
        <v>35</v>
      </c>
      <c r="D12" s="75" t="s">
        <v>33</v>
      </c>
      <c r="E12" s="75" t="s">
        <v>38</v>
      </c>
      <c r="F12" s="34" t="s">
        <v>36</v>
      </c>
      <c r="G12" s="34" t="s">
        <v>37</v>
      </c>
    </row>
    <row r="13" spans="1:8" ht="16.05" customHeight="1" x14ac:dyDescent="0.25">
      <c r="B13" s="100">
        <v>0</v>
      </c>
      <c r="C13" s="101">
        <v>0</v>
      </c>
      <c r="D13" s="34" t="s">
        <v>27</v>
      </c>
      <c r="E13" s="103">
        <v>1000</v>
      </c>
      <c r="F13" s="16">
        <f>B13*E13</f>
        <v>0</v>
      </c>
      <c r="G13" s="16">
        <f>C13*E13</f>
        <v>0</v>
      </c>
    </row>
    <row r="14" spans="1:8" ht="16.05" customHeight="1" x14ac:dyDescent="0.25">
      <c r="B14" s="100">
        <v>0</v>
      </c>
      <c r="C14" s="101">
        <v>0</v>
      </c>
      <c r="D14" s="34" t="s">
        <v>28</v>
      </c>
      <c r="E14" s="103">
        <v>500</v>
      </c>
      <c r="F14" s="16">
        <f>B14*E14</f>
        <v>0</v>
      </c>
      <c r="G14" s="16">
        <f>C14*E14</f>
        <v>0</v>
      </c>
    </row>
    <row r="15" spans="1:8" ht="16.05" customHeight="1" x14ac:dyDescent="0.25">
      <c r="B15" s="100">
        <v>0</v>
      </c>
      <c r="C15" s="101">
        <v>0</v>
      </c>
      <c r="D15" s="34" t="s">
        <v>29</v>
      </c>
      <c r="E15" s="103">
        <v>250</v>
      </c>
      <c r="F15" s="16">
        <f>B15*E15</f>
        <v>0</v>
      </c>
      <c r="G15" s="16">
        <f>C15*E15</f>
        <v>0</v>
      </c>
    </row>
    <row r="16" spans="1:8" ht="16.05" customHeight="1" x14ac:dyDescent="0.25">
      <c r="B16" s="35" t="s">
        <v>32</v>
      </c>
      <c r="C16" s="35"/>
      <c r="D16" s="35"/>
      <c r="E16" s="35"/>
      <c r="F16" s="16">
        <f>SUBTOTAL(109,AdsInProgram[Estimated Income])</f>
        <v>0</v>
      </c>
      <c r="G16" s="16">
        <f>SUBTOTAL(109,AdsInProgram[Actual Income])</f>
        <v>0</v>
      </c>
    </row>
    <row r="17" spans="1:14" s="51" customFormat="1" ht="34.950000000000003" customHeight="1" x14ac:dyDescent="0.25">
      <c r="A17" s="57" t="s">
        <v>64</v>
      </c>
      <c r="B17" s="50" t="s">
        <v>73</v>
      </c>
      <c r="C17" s="32"/>
      <c r="D17" s="32"/>
      <c r="E17" s="32"/>
      <c r="F17" s="32"/>
      <c r="G17" s="32"/>
    </row>
    <row r="18" spans="1:14" ht="19.95" customHeight="1" x14ac:dyDescent="0.25">
      <c r="A18" s="54" t="s">
        <v>65</v>
      </c>
      <c r="B18" s="75" t="s">
        <v>90</v>
      </c>
      <c r="C18" s="75" t="s">
        <v>89</v>
      </c>
      <c r="D18" s="75" t="s">
        <v>77</v>
      </c>
      <c r="E18" s="86" t="s">
        <v>91</v>
      </c>
      <c r="F18" s="34" t="s">
        <v>36</v>
      </c>
      <c r="G18" s="34" t="s">
        <v>37</v>
      </c>
    </row>
    <row r="19" spans="1:14" ht="16.05" customHeight="1" x14ac:dyDescent="0.25">
      <c r="B19" s="75" t="s">
        <v>74</v>
      </c>
      <c r="C19" s="38"/>
      <c r="D19" s="104"/>
      <c r="E19" s="15"/>
      <c r="F19" s="105">
        <v>0</v>
      </c>
      <c r="G19" s="106">
        <v>0</v>
      </c>
    </row>
    <row r="20" spans="1:14" ht="16.05" customHeight="1" x14ac:dyDescent="0.25">
      <c r="B20" s="75" t="s">
        <v>75</v>
      </c>
      <c r="C20" s="38"/>
      <c r="D20" s="104"/>
      <c r="E20" s="15"/>
      <c r="F20" s="105">
        <v>0</v>
      </c>
      <c r="G20" s="106">
        <v>0</v>
      </c>
    </row>
    <row r="21" spans="1:14" ht="16.05" customHeight="1" x14ac:dyDescent="0.25">
      <c r="B21" s="75" t="s">
        <v>76</v>
      </c>
      <c r="C21" s="38"/>
      <c r="D21" s="104"/>
      <c r="E21" s="15"/>
      <c r="F21" s="105">
        <v>0</v>
      </c>
      <c r="G21" s="106">
        <v>0</v>
      </c>
      <c r="N21" s="87"/>
    </row>
    <row r="22" spans="1:14" ht="16.05" customHeight="1" x14ac:dyDescent="0.25">
      <c r="B22" s="39" t="s">
        <v>32</v>
      </c>
      <c r="C22" s="39"/>
      <c r="D22" s="40"/>
      <c r="E22" s="39"/>
      <c r="F22" s="15">
        <f>SUBTOTAL(109,ExhibitorsAndVendors[Estimated Income])</f>
        <v>0</v>
      </c>
      <c r="G22" s="15">
        <f>SUBTOTAL(109,ExhibitorsAndVendors[Actual Income])</f>
        <v>0</v>
      </c>
    </row>
    <row r="23" spans="1:14" s="51" customFormat="1" ht="34.950000000000003" customHeight="1" x14ac:dyDescent="0.25">
      <c r="A23" s="54" t="s">
        <v>66</v>
      </c>
      <c r="B23" s="50" t="s">
        <v>93</v>
      </c>
      <c r="C23" s="32"/>
      <c r="D23" s="32"/>
      <c r="E23" s="32"/>
      <c r="F23" s="32"/>
      <c r="G23" s="32"/>
    </row>
    <row r="24" spans="1:14" ht="19.95" customHeight="1" x14ac:dyDescent="0.25">
      <c r="A24" s="54" t="s">
        <v>67</v>
      </c>
      <c r="B24" s="75" t="s">
        <v>90</v>
      </c>
      <c r="C24" s="75" t="s">
        <v>89</v>
      </c>
      <c r="D24" s="34" t="s">
        <v>88</v>
      </c>
      <c r="E24" s="76" t="s">
        <v>91</v>
      </c>
      <c r="F24" s="34" t="s">
        <v>36</v>
      </c>
      <c r="G24" s="34" t="s">
        <v>37</v>
      </c>
    </row>
    <row r="25" spans="1:14" ht="16.05" customHeight="1" x14ac:dyDescent="0.25">
      <c r="B25" s="76" t="s">
        <v>94</v>
      </c>
      <c r="C25" s="38"/>
      <c r="D25" s="33"/>
      <c r="E25" s="15"/>
      <c r="F25" s="105">
        <v>0</v>
      </c>
      <c r="G25" s="106">
        <v>0</v>
      </c>
    </row>
    <row r="26" spans="1:14" ht="16.05" customHeight="1" x14ac:dyDescent="0.25">
      <c r="B26" s="76" t="s">
        <v>85</v>
      </c>
      <c r="C26" s="38"/>
      <c r="D26" s="104"/>
      <c r="E26" s="15"/>
      <c r="F26" s="105">
        <v>0</v>
      </c>
      <c r="G26" s="106">
        <v>0</v>
      </c>
    </row>
    <row r="27" spans="1:14" ht="16.05" customHeight="1" x14ac:dyDescent="0.25">
      <c r="A27" s="56"/>
      <c r="B27" s="76" t="s">
        <v>86</v>
      </c>
      <c r="C27" s="38"/>
      <c r="D27" s="104"/>
      <c r="E27" s="15"/>
      <c r="F27" s="105">
        <v>0</v>
      </c>
      <c r="G27" s="106">
        <v>0</v>
      </c>
    </row>
    <row r="28" spans="1:14" ht="16.05" customHeight="1" x14ac:dyDescent="0.25">
      <c r="A28" s="56"/>
      <c r="B28" s="76" t="s">
        <v>87</v>
      </c>
      <c r="C28" s="38"/>
      <c r="D28" s="104"/>
      <c r="E28" s="15"/>
      <c r="F28" s="105">
        <v>0</v>
      </c>
      <c r="G28" s="106">
        <v>0</v>
      </c>
    </row>
    <row r="29" spans="1:14" ht="16.05" customHeight="1" x14ac:dyDescent="0.25">
      <c r="A29" s="56"/>
      <c r="B29" s="77" t="s">
        <v>32</v>
      </c>
      <c r="C29" s="77"/>
      <c r="D29" s="78"/>
      <c r="E29" s="77"/>
      <c r="F29" s="79">
        <f>SUBTOTAL(109,SaleOfItems[Estimated Income])</f>
        <v>0</v>
      </c>
      <c r="G29" s="79">
        <f>SUBTOTAL(109,SaleOfItems[Actual Income])</f>
        <v>0</v>
      </c>
    </row>
    <row r="30" spans="1:14" x14ac:dyDescent="0.25">
      <c r="A30" s="56"/>
    </row>
    <row r="31" spans="1:14" x14ac:dyDescent="0.25">
      <c r="A31" s="56"/>
    </row>
    <row r="32" spans="1:14" x14ac:dyDescent="0.25">
      <c r="A32" s="56"/>
    </row>
    <row r="33" spans="1:1" x14ac:dyDescent="0.25">
      <c r="A33" s="56"/>
    </row>
    <row r="34" spans="1:1" x14ac:dyDescent="0.25">
      <c r="A34" s="56"/>
    </row>
  </sheetData>
  <sheetProtection algorithmName="SHA-512" hashValue="WR7Zn7MYAHgSe1CH+XlbCulKmLNdYUQrzCYPGeerBXL91eUvAVjhrfefqyHOBbUl8vOP1qqEmpKcngRdAygINg==" saltValue="XM6DlYdGjQk4dpIrFaooBw==" spinCount="100000" sheet="1" objects="1" scenarios="1"/>
  <mergeCells count="2">
    <mergeCell ref="B3:B4"/>
    <mergeCell ref="B1:C1"/>
  </mergeCells>
  <phoneticPr fontId="1" type="noConversion"/>
  <printOptions horizontalCentered="1"/>
  <pageMargins left="0.75" right="0.75" top="0.75" bottom="0.75" header="0.5" footer="0.5"/>
  <pageSetup scale="90" fitToHeight="0" orientation="landscape" r:id="rId1"/>
  <headerFooter alignWithMargins="0"/>
  <ignoredErrors>
    <ignoredError sqref="G13:G16 F13:F15" emptyCellReference="1"/>
  </ignoredErrors>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I37"/>
  <sheetViews>
    <sheetView showGridLines="0" zoomScaleNormal="100" workbookViewId="0">
      <selection activeCell="D25" sqref="D25"/>
    </sheetView>
  </sheetViews>
  <sheetFormatPr defaultColWidth="9.109375" defaultRowHeight="13.2" x14ac:dyDescent="0.25"/>
  <cols>
    <col min="1" max="1" width="2.6640625" style="55" customWidth="1"/>
    <col min="2" max="2" width="16.6640625" style="1" customWidth="1"/>
    <col min="3" max="3" width="20.6640625" style="1" customWidth="1"/>
    <col min="4" max="7" width="23.109375" style="1" customWidth="1"/>
    <col min="8" max="8" width="2.6640625" style="1" customWidth="1"/>
    <col min="9" max="9" width="5.33203125" style="1" customWidth="1"/>
    <col min="10" max="16384" width="9.109375" style="1"/>
  </cols>
  <sheetData>
    <row r="1" spans="1:7" ht="36.75" customHeight="1" x14ac:dyDescent="0.45">
      <c r="A1" s="55" t="s">
        <v>68</v>
      </c>
      <c r="B1" s="116"/>
      <c r="C1" s="116"/>
      <c r="D1" s="49"/>
      <c r="E1" s="43"/>
      <c r="F1" s="43"/>
      <c r="G1" s="44" t="s">
        <v>42</v>
      </c>
    </row>
    <row r="2" spans="1:7" ht="21" customHeight="1" x14ac:dyDescent="0.25">
      <c r="B2" s="42"/>
      <c r="C2" s="42"/>
      <c r="D2" s="42"/>
      <c r="E2" s="42"/>
      <c r="F2" s="42"/>
      <c r="G2" s="41" t="s">
        <v>43</v>
      </c>
    </row>
    <row r="3" spans="1:7" ht="19.5" customHeight="1" x14ac:dyDescent="0.25">
      <c r="A3" s="54" t="s">
        <v>69</v>
      </c>
      <c r="B3" s="2"/>
      <c r="C3" s="2"/>
      <c r="D3" s="4"/>
      <c r="E3" s="117" t="s">
        <v>49</v>
      </c>
      <c r="F3" s="117"/>
      <c r="G3" s="117"/>
    </row>
    <row r="4" spans="1:7" ht="19.95" customHeight="1" x14ac:dyDescent="0.25">
      <c r="A4" s="54" t="s">
        <v>70</v>
      </c>
      <c r="B4" s="60" t="s">
        <v>72</v>
      </c>
      <c r="C4" s="80" t="s">
        <v>0</v>
      </c>
      <c r="D4" s="80" t="s">
        <v>1</v>
      </c>
      <c r="E4" s="117"/>
      <c r="F4" s="117"/>
      <c r="G4" s="117"/>
    </row>
    <row r="5" spans="1:7" ht="16.05" customHeight="1" x14ac:dyDescent="0.25">
      <c r="B5" s="45" t="s">
        <v>24</v>
      </c>
      <c r="C5" s="82">
        <f>Income!F4</f>
        <v>0</v>
      </c>
      <c r="D5" s="82">
        <f>Income!G4</f>
        <v>0</v>
      </c>
      <c r="E5" s="117"/>
      <c r="F5" s="117"/>
      <c r="G5" s="117"/>
    </row>
    <row r="6" spans="1:7" ht="16.05" customHeight="1" x14ac:dyDescent="0.25">
      <c r="B6" s="46" t="s">
        <v>25</v>
      </c>
      <c r="C6" s="81">
        <f>Expenses!G4</f>
        <v>0</v>
      </c>
      <c r="D6" s="81">
        <f>Expenses!H4</f>
        <v>0</v>
      </c>
      <c r="E6" s="117"/>
      <c r="F6" s="117"/>
      <c r="G6" s="117"/>
    </row>
    <row r="7" spans="1:7" ht="15.6" thickBot="1" x14ac:dyDescent="0.3">
      <c r="B7" s="5"/>
      <c r="C7" s="83"/>
      <c r="D7" s="83"/>
      <c r="E7" s="117"/>
      <c r="F7" s="117"/>
      <c r="G7" s="117"/>
    </row>
    <row r="8" spans="1:7" ht="33" customHeight="1" thickBot="1" x14ac:dyDescent="0.3">
      <c r="A8" s="54" t="s">
        <v>71</v>
      </c>
      <c r="B8" s="47" t="s">
        <v>44</v>
      </c>
      <c r="C8" s="84">
        <f>C5-C6</f>
        <v>0</v>
      </c>
      <c r="D8" s="84">
        <f>D5-D6</f>
        <v>0</v>
      </c>
      <c r="E8" s="117"/>
      <c r="F8" s="117"/>
      <c r="G8" s="117"/>
    </row>
    <row r="9" spans="1:7" x14ac:dyDescent="0.25">
      <c r="E9" s="117"/>
      <c r="F9" s="117"/>
      <c r="G9" s="117"/>
    </row>
    <row r="10" spans="1:7" x14ac:dyDescent="0.25">
      <c r="E10" s="117"/>
      <c r="F10" s="117"/>
      <c r="G10" s="117"/>
    </row>
    <row r="11" spans="1:7" x14ac:dyDescent="0.25">
      <c r="E11" s="117"/>
      <c r="F11" s="117"/>
      <c r="G11" s="117"/>
    </row>
    <row r="12" spans="1:7" x14ac:dyDescent="0.25">
      <c r="E12" s="117"/>
      <c r="F12" s="117"/>
      <c r="G12" s="117"/>
    </row>
    <row r="30" spans="1:9" x14ac:dyDescent="0.25">
      <c r="A30" s="56"/>
      <c r="H30" s="3"/>
      <c r="I30" s="3"/>
    </row>
    <row r="31" spans="1:9" x14ac:dyDescent="0.25">
      <c r="A31" s="56"/>
      <c r="H31" s="3"/>
      <c r="I31" s="3"/>
    </row>
    <row r="32" spans="1:9" x14ac:dyDescent="0.25">
      <c r="A32" s="56"/>
      <c r="H32" s="3"/>
      <c r="I32" s="3"/>
    </row>
    <row r="33" spans="1:9" x14ac:dyDescent="0.25">
      <c r="A33" s="56"/>
      <c r="H33" s="3"/>
      <c r="I33" s="3"/>
    </row>
    <row r="34" spans="1:9" x14ac:dyDescent="0.25">
      <c r="A34" s="56"/>
      <c r="H34" s="3"/>
      <c r="I34" s="3"/>
    </row>
    <row r="35" spans="1:9" x14ac:dyDescent="0.25">
      <c r="A35" s="56"/>
      <c r="H35" s="3"/>
      <c r="I35" s="3"/>
    </row>
    <row r="36" spans="1:9" x14ac:dyDescent="0.25">
      <c r="A36" s="56"/>
      <c r="H36" s="3"/>
      <c r="I36" s="3"/>
    </row>
    <row r="37" spans="1:9" x14ac:dyDescent="0.25">
      <c r="A37" s="56"/>
      <c r="H37" s="3"/>
      <c r="I37" s="3"/>
    </row>
  </sheetData>
  <sheetProtection algorithmName="SHA-512" hashValue="j0yvSUEqtlCfCzFL0bnNisDVXQDujOWx7Nezl8RV6UtjAwbnJ9NZpXCy9TBk0fwSN0xP+snyC8Sq2LczEG2pyg==" saltValue="za6A12xyRurtw833fnBAvg==" spinCount="100000" sheet="1" objects="1" scenarios="1"/>
  <mergeCells count="2">
    <mergeCell ref="B1:C1"/>
    <mergeCell ref="E3:G12"/>
  </mergeCells>
  <phoneticPr fontId="1" type="noConversion"/>
  <printOptions horizontalCentered="1"/>
  <pageMargins left="0.75" right="0.75" top="1" bottom="1" header="0.5" footer="0.5"/>
  <pageSetup scale="91" orientation="landscape"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4" sqref="H24"/>
    </sheetView>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vt:lpstr>
      <vt:lpstr>Expenses</vt:lpstr>
      <vt:lpstr>Income</vt:lpstr>
      <vt:lpstr>Profit - Loss Summary</vt:lpstr>
      <vt:lpstr>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Joe's Laptop</dc:creator>
  <cp:lastModifiedBy>Joe's Laptop</cp:lastModifiedBy>
  <cp:lastPrinted>2019-06-03T18:36:37Z</cp:lastPrinted>
  <dcterms:created xsi:type="dcterms:W3CDTF">2018-05-25T11:32:03Z</dcterms:created>
  <dcterms:modified xsi:type="dcterms:W3CDTF">2020-02-22T03:48:13Z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2018-05-25T11:32:08.3382984Z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